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1018435030\Desktop\Compensaciones 2022\"/>
    </mc:Choice>
  </mc:AlternateContent>
  <xr:revisionPtr revIDLastSave="0" documentId="13_ncr:1_{A93A3096-616D-48E0-B79C-F4F429556BD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CUMULADO POR AEROLINEA" sheetId="2" r:id="rId1"/>
    <sheet name="Tipo de compensación-Empresa" sheetId="5" r:id="rId2"/>
    <sheet name="Tipo de compensación-Agrupado" sheetId="4" r:id="rId3"/>
    <sheet name="Motivo de afectación-Empresa" sheetId="7" r:id="rId4"/>
    <sheet name="Motivo de afectación-Agrupado" sheetId="6" r:id="rId5"/>
  </sheets>
  <definedNames>
    <definedName name="_xlnm._FilterDatabase" localSheetId="0" hidden="1">'ACUMULADO POR AEROLINEA'!#REF!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" l="1"/>
  <c r="E35" i="7" l="1"/>
  <c r="E21" i="5" l="1"/>
  <c r="B4" i="6" l="1"/>
  <c r="F5" i="2" l="1"/>
  <c r="I11" i="7" l="1"/>
  <c r="B12" i="2" l="1"/>
  <c r="B19" i="7" l="1"/>
  <c r="C19" i="7"/>
  <c r="D19" i="7"/>
  <c r="E19" i="7"/>
  <c r="I19" i="7"/>
  <c r="G19" i="7"/>
  <c r="D11" i="7"/>
  <c r="B11" i="7"/>
  <c r="D51" i="7"/>
  <c r="B51" i="7"/>
  <c r="D43" i="7"/>
  <c r="B43" i="7"/>
  <c r="B35" i="7"/>
  <c r="D35" i="7"/>
  <c r="B27" i="7"/>
  <c r="D27" i="7"/>
  <c r="C27" i="7"/>
  <c r="B40" i="5"/>
  <c r="G5" i="6"/>
  <c r="G6" i="6"/>
  <c r="G7" i="6"/>
  <c r="G8" i="6"/>
  <c r="G9" i="6"/>
  <c r="G4" i="6"/>
  <c r="F5" i="6"/>
  <c r="F6" i="6"/>
  <c r="F7" i="6"/>
  <c r="F8" i="6"/>
  <c r="F9" i="6"/>
  <c r="F4" i="6"/>
  <c r="E5" i="6"/>
  <c r="E6" i="6"/>
  <c r="E7" i="6"/>
  <c r="E8" i="6"/>
  <c r="E9" i="6"/>
  <c r="E4" i="6"/>
  <c r="D5" i="6"/>
  <c r="D6" i="6"/>
  <c r="D7" i="6"/>
  <c r="D8" i="6"/>
  <c r="D9" i="6"/>
  <c r="D4" i="6"/>
  <c r="C5" i="6"/>
  <c r="C6" i="6"/>
  <c r="C7" i="6"/>
  <c r="C8" i="6"/>
  <c r="C9" i="6"/>
  <c r="C4" i="6"/>
  <c r="B5" i="6"/>
  <c r="B6" i="6"/>
  <c r="B7" i="6"/>
  <c r="B8" i="6"/>
  <c r="B9" i="6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4" i="4"/>
  <c r="B19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4" i="4"/>
  <c r="H4" i="4" l="1"/>
  <c r="I35" i="7"/>
  <c r="H7" i="2" l="1"/>
  <c r="E51" i="7"/>
  <c r="I51" i="7" l="1"/>
  <c r="I43" i="7"/>
  <c r="I27" i="7"/>
  <c r="Q59" i="5"/>
  <c r="Q40" i="5"/>
  <c r="Q21" i="5"/>
  <c r="I40" i="5"/>
  <c r="I59" i="5"/>
  <c r="I21" i="5"/>
  <c r="C12" i="2"/>
  <c r="D12" i="2"/>
  <c r="E12" i="2"/>
  <c r="F12" i="2"/>
  <c r="G12" i="2"/>
  <c r="H11" i="2"/>
  <c r="E43" i="7" l="1"/>
  <c r="E27" i="7" l="1"/>
  <c r="E11" i="7" l="1"/>
  <c r="H51" i="7" l="1"/>
  <c r="H43" i="7" l="1"/>
  <c r="H35" i="7"/>
  <c r="H27" i="7" l="1"/>
  <c r="H19" i="7" l="1"/>
  <c r="H11" i="7" l="1"/>
  <c r="G51" i="7" l="1"/>
  <c r="G43" i="7" l="1"/>
  <c r="F51" i="7" l="1"/>
  <c r="F43" i="7"/>
  <c r="F35" i="7"/>
  <c r="N40" i="5"/>
  <c r="F27" i="7"/>
  <c r="F19" i="7"/>
  <c r="F11" i="7"/>
  <c r="C51" i="7"/>
  <c r="C43" i="7" l="1"/>
  <c r="C59" i="5" l="1"/>
  <c r="G35" i="7" l="1"/>
  <c r="C35" i="7"/>
  <c r="G27" i="7" l="1"/>
  <c r="B10" i="6" l="1"/>
  <c r="H4" i="6"/>
  <c r="E10" i="6"/>
  <c r="K21" i="5" l="1"/>
  <c r="H5" i="2" l="1"/>
  <c r="G40" i="5" l="1"/>
  <c r="G11" i="7" l="1"/>
  <c r="C11" i="7"/>
  <c r="M59" i="5" l="1"/>
  <c r="K59" i="5" l="1"/>
  <c r="F40" i="5" l="1"/>
  <c r="N21" i="5"/>
  <c r="H8" i="6" l="1"/>
  <c r="H9" i="6" l="1"/>
  <c r="H5" i="6"/>
  <c r="H6" i="6"/>
  <c r="H7" i="6"/>
  <c r="H10" i="6" l="1"/>
  <c r="M40" i="5"/>
  <c r="P40" i="5" l="1"/>
  <c r="H40" i="5"/>
  <c r="E59" i="5" l="1"/>
  <c r="E40" i="5" l="1"/>
  <c r="C40" i="5" l="1"/>
  <c r="L21" i="5" l="1"/>
  <c r="M21" i="5"/>
  <c r="O21" i="5"/>
  <c r="P21" i="5"/>
  <c r="J21" i="5"/>
  <c r="B21" i="5" l="1"/>
  <c r="G21" i="5" l="1"/>
  <c r="F21" i="5"/>
  <c r="D21" i="5"/>
  <c r="C21" i="5"/>
  <c r="G10" i="6" l="1"/>
  <c r="F10" i="6"/>
  <c r="D10" i="6"/>
  <c r="C10" i="6"/>
  <c r="P59" i="5"/>
  <c r="O59" i="5"/>
  <c r="N59" i="5"/>
  <c r="J59" i="5"/>
  <c r="H59" i="5"/>
  <c r="G59" i="5"/>
  <c r="F59" i="5"/>
  <c r="D59" i="5"/>
  <c r="B59" i="5"/>
  <c r="O40" i="5"/>
  <c r="L40" i="5"/>
  <c r="K40" i="5"/>
  <c r="J40" i="5"/>
  <c r="H19" i="4"/>
  <c r="H18" i="4"/>
  <c r="H17" i="4"/>
  <c r="H16" i="4"/>
  <c r="H15" i="4"/>
  <c r="H14" i="4"/>
  <c r="H13" i="4"/>
  <c r="H12" i="4"/>
  <c r="H11" i="4"/>
  <c r="H10" i="4"/>
  <c r="H8" i="4"/>
  <c r="H5" i="4"/>
  <c r="G20" i="4"/>
  <c r="F20" i="4"/>
  <c r="E20" i="4"/>
  <c r="D20" i="4"/>
  <c r="C20" i="4"/>
  <c r="H10" i="2"/>
  <c r="H6" i="2"/>
  <c r="H4" i="2"/>
  <c r="H9" i="2" l="1"/>
  <c r="H8" i="2"/>
  <c r="H12" i="2" l="1"/>
  <c r="H7" i="4"/>
  <c r="H6" i="4" l="1"/>
  <c r="H9" i="4" l="1"/>
  <c r="H20" i="4" s="1"/>
  <c r="B20" i="4"/>
</calcChain>
</file>

<file path=xl/sharedStrings.xml><?xml version="1.0" encoding="utf-8"?>
<sst xmlns="http://schemas.openxmlformats.org/spreadsheetml/2006/main" count="236" uniqueCount="74">
  <si>
    <t>CUADRO N° 1</t>
  </si>
  <si>
    <t xml:space="preserve"> AEROLINEA </t>
  </si>
  <si>
    <t xml:space="preserve"> TOTAL ACUMULADO</t>
  </si>
  <si>
    <t>Aerorepublica</t>
  </si>
  <si>
    <t>Avianca</t>
  </si>
  <si>
    <t>Easyfly</t>
  </si>
  <si>
    <t>Fast Colombia</t>
  </si>
  <si>
    <t>Regional Express</t>
  </si>
  <si>
    <t>Satena</t>
  </si>
  <si>
    <t>TOTAL GENERAL</t>
  </si>
  <si>
    <t>CUADRO N° 2</t>
  </si>
  <si>
    <t>Tipos de  Compensación</t>
  </si>
  <si>
    <t>AEROREPUBLICA</t>
  </si>
  <si>
    <t>AVIANCA</t>
  </si>
  <si>
    <t>EASYFLY</t>
  </si>
  <si>
    <t>FAST Colombia</t>
  </si>
  <si>
    <t>REGIONAL EXPRESS</t>
  </si>
  <si>
    <t>SATENA</t>
  </si>
  <si>
    <t>REFRIGERIOS</t>
  </si>
  <si>
    <t>LLAMADA TELEFONICA</t>
  </si>
  <si>
    <t>DESAYUNO</t>
  </si>
  <si>
    <t>ALMUERZO</t>
  </si>
  <si>
    <t>CENA</t>
  </si>
  <si>
    <t>HOSPEDAJE</t>
  </si>
  <si>
    <t>GASTOS DE TRASLADO</t>
  </si>
  <si>
    <t>REINTEGRO PRECIO TIQUETE</t>
  </si>
  <si>
    <t>TIQUETES EN LA RUTA DE LA AEROLINEA</t>
  </si>
  <si>
    <t>ENDOSO A OTRA AEROLINEA</t>
  </si>
  <si>
    <t>BONO</t>
  </si>
  <si>
    <t>MILLAS</t>
  </si>
  <si>
    <t>EQUIPAJE PASAJEROS PÉRDIDA</t>
  </si>
  <si>
    <t>EQUIPAJE PASAJEROS SAQUEO</t>
  </si>
  <si>
    <t>EQUIPAJE PASAJEROS AVERÍA</t>
  </si>
  <si>
    <t>EQUIPAJE PASAJEROS DEMORA</t>
  </si>
  <si>
    <t>TOTALES</t>
  </si>
  <si>
    <t>CUADRO N° 3</t>
  </si>
  <si>
    <t>ACUMULADO</t>
  </si>
  <si>
    <t>CUADRO N° 4</t>
  </si>
  <si>
    <t xml:space="preserve"> MOTIVO QUE AFECTO 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</si>
  <si>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</si>
  <si>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</si>
  <si>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</si>
  <si>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</si>
  <si>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</si>
  <si>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</si>
  <si>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</si>
  <si>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CUADRO N° 5</t>
  </si>
  <si>
    <t xml:space="preserve"> MOTIVO QUE AFECTÓ:</t>
  </si>
  <si>
    <t>AIRES</t>
  </si>
  <si>
    <t>Aires</t>
  </si>
  <si>
    <t>Ultra Air</t>
  </si>
  <si>
    <t>FAST COLOMBIA</t>
  </si>
  <si>
    <t>ULTRA AIR</t>
  </si>
  <si>
    <t>JULIO</t>
  </si>
  <si>
    <t>AGOSTO</t>
  </si>
  <si>
    <t>SEPTIEMBRE</t>
  </si>
  <si>
    <t>OCTUBRE</t>
  </si>
  <si>
    <t>NOVIEMBRE</t>
  </si>
  <si>
    <t>DICIEMBRE</t>
  </si>
  <si>
    <t>ACUMULADO COMPENSACIONES Y OTROS PAGOS AL USUARIO II SEMESTRE 2022</t>
  </si>
  <si>
    <t>ACUMULADO MES, EMPRESA Y  TIPO DE COMPENSACIÓN II SEMESTRE 2022</t>
  </si>
  <si>
    <t>ACUMULADO MES Y  TIPO DE COMPENSACIÓN II SEMESTRE 2022</t>
  </si>
  <si>
    <t>Julio</t>
  </si>
  <si>
    <t>Agosto</t>
  </si>
  <si>
    <t>Septiembre</t>
  </si>
  <si>
    <t>Octubre</t>
  </si>
  <si>
    <t>Noviembre</t>
  </si>
  <si>
    <t>Diciembre</t>
  </si>
  <si>
    <t>ACUMULADO POR MES, EMPRESA Y MOTIVO II SEMESTRE  2022</t>
  </si>
  <si>
    <t>ACUMULADO POR MES Y MOTIVO II SEMESTRE 2022</t>
  </si>
  <si>
    <t>Elaborado: Juan David Domínguez Arrieta - Grupo Estadisticas y Analisis Sectorial</t>
  </si>
  <si>
    <t>Revisado: Jorge Alonso Quintana Cristancho - Coordinador Grupo Estadisticas y Analisis Sectorial</t>
  </si>
  <si>
    <t>Nota 1: La aerolinea Aerorepublica no presento reporte de compensaciones</t>
  </si>
  <si>
    <t>Nota 2: La aerolínea Easyfly no presento reportes de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</si>
</sst>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165" fontId="0" fillId="7" borderId="9" xfId="2" applyNumberFormat="1" applyFont="1" applyFill="1" applyBorder="1"/>
    <xf numFmtId="165" fontId="0" fillId="7" borderId="6" xfId="2" applyNumberFormat="1" applyFont="1" applyFill="1" applyBorder="1"/>
    <xf numFmtId="165" fontId="0" fillId="7" borderId="15" xfId="2" applyNumberFormat="1" applyFont="1" applyFill="1" applyBorder="1"/>
    <xf numFmtId="0" fontId="2" fillId="7" borderId="11" xfId="0" applyFont="1" applyFill="1" applyBorder="1"/>
    <xf numFmtId="167" fontId="2" fillId="8" borderId="12" xfId="1" applyNumberFormat="1" applyFont="1" applyFill="1" applyBorder="1"/>
    <xf numFmtId="166" fontId="7" fillId="0" borderId="0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4" fontId="0" fillId="0" borderId="0" xfId="0" applyNumberFormat="1"/>
    <xf numFmtId="167" fontId="0" fillId="0" borderId="9" xfId="1" applyNumberFormat="1" applyFont="1" applyBorder="1" applyAlignment="1">
      <alignment wrapText="1"/>
    </xf>
    <xf numFmtId="167" fontId="0" fillId="0" borderId="9" xfId="1" applyNumberFormat="1" applyFont="1" applyBorder="1"/>
    <xf numFmtId="165" fontId="6" fillId="11" borderId="5" xfId="2" applyNumberFormat="1" applyFont="1" applyFill="1" applyBorder="1"/>
    <xf numFmtId="0" fontId="8" fillId="11" borderId="19" xfId="0" applyFont="1" applyFill="1" applyBorder="1"/>
    <xf numFmtId="0" fontId="8" fillId="11" borderId="20" xfId="0" applyFont="1" applyFill="1" applyBorder="1"/>
    <xf numFmtId="0" fontId="8" fillId="9" borderId="12" xfId="0" applyFont="1" applyFill="1" applyBorder="1"/>
    <xf numFmtId="165" fontId="6" fillId="9" borderId="13" xfId="2" applyNumberFormat="1" applyFont="1" applyFill="1" applyBorder="1"/>
    <xf numFmtId="3" fontId="0" fillId="0" borderId="0" xfId="0" applyNumberFormat="1"/>
    <xf numFmtId="167" fontId="0" fillId="0" borderId="0" xfId="0" applyNumberFormat="1"/>
    <xf numFmtId="0" fontId="2" fillId="12" borderId="2" xfId="0" applyFont="1" applyFill="1" applyBorder="1"/>
    <xf numFmtId="0" fontId="2" fillId="12" borderId="18" xfId="0" applyFont="1" applyFill="1" applyBorder="1" applyAlignment="1">
      <alignment horizontal="center"/>
    </xf>
    <xf numFmtId="0" fontId="2" fillId="8" borderId="19" xfId="0" applyFont="1" applyFill="1" applyBorder="1"/>
    <xf numFmtId="167" fontId="0" fillId="0" borderId="9" xfId="3" applyNumberFormat="1" applyFont="1" applyBorder="1" applyAlignment="1">
      <alignment horizontal="center" vertical="center" wrapText="1"/>
    </xf>
    <xf numFmtId="167" fontId="0" fillId="0" borderId="9" xfId="0" applyNumberFormat="1" applyBorder="1"/>
    <xf numFmtId="0" fontId="0" fillId="5" borderId="19" xfId="0" applyFill="1" applyBorder="1"/>
    <xf numFmtId="0" fontId="2" fillId="1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readingOrder="1"/>
    </xf>
    <xf numFmtId="165" fontId="0" fillId="0" borderId="8" xfId="2" applyNumberFormat="1" applyFont="1" applyFill="1" applyBorder="1" applyAlignment="1">
      <alignment horizontal="center" vertical="top"/>
    </xf>
    <xf numFmtId="165" fontId="0" fillId="0" borderId="23" xfId="2" applyNumberFormat="1" applyFont="1" applyFill="1" applyBorder="1" applyAlignment="1">
      <alignment horizontal="center" vertical="top"/>
    </xf>
    <xf numFmtId="165" fontId="0" fillId="0" borderId="5" xfId="2" applyNumberFormat="1" applyFont="1" applyFill="1" applyBorder="1" applyAlignment="1">
      <alignment horizontal="center" vertical="top"/>
    </xf>
    <xf numFmtId="165" fontId="0" fillId="0" borderId="8" xfId="2" applyNumberFormat="1" applyFont="1" applyBorder="1" applyAlignment="1">
      <alignment horizontal="center"/>
    </xf>
    <xf numFmtId="165" fontId="0" fillId="0" borderId="9" xfId="2" applyNumberFormat="1" applyFont="1" applyFill="1" applyBorder="1" applyAlignment="1">
      <alignment horizontal="center" vertical="top"/>
    </xf>
    <xf numFmtId="165" fontId="5" fillId="0" borderId="4" xfId="2" applyNumberFormat="1" applyFont="1" applyFill="1" applyBorder="1" applyAlignment="1">
      <alignment horizontal="center" vertical="top"/>
    </xf>
    <xf numFmtId="165" fontId="5" fillId="0" borderId="9" xfId="2" applyNumberFormat="1" applyFont="1" applyFill="1" applyBorder="1" applyAlignment="1">
      <alignment horizontal="center" vertical="top"/>
    </xf>
    <xf numFmtId="165" fontId="5" fillId="4" borderId="8" xfId="2" applyNumberFormat="1" applyFont="1" applyFill="1" applyBorder="1" applyAlignment="1">
      <alignment horizontal="center" vertical="top"/>
    </xf>
    <xf numFmtId="165" fontId="5" fillId="4" borderId="9" xfId="2" applyNumberFormat="1" applyFont="1" applyFill="1" applyBorder="1" applyAlignment="1">
      <alignment horizontal="center" vertical="top"/>
    </xf>
    <xf numFmtId="165" fontId="0" fillId="0" borderId="10" xfId="2" applyNumberFormat="1" applyFont="1" applyFill="1" applyBorder="1" applyAlignment="1">
      <alignment horizontal="center"/>
    </xf>
    <xf numFmtId="165" fontId="0" fillId="0" borderId="11" xfId="2" applyNumberFormat="1" applyFont="1" applyFill="1" applyBorder="1" applyAlignment="1">
      <alignment horizontal="center" vertical="top"/>
    </xf>
    <xf numFmtId="166" fontId="0" fillId="0" borderId="11" xfId="2" applyNumberFormat="1" applyFont="1" applyFill="1" applyBorder="1" applyAlignment="1">
      <alignment horizontal="center" vertical="top"/>
    </xf>
    <xf numFmtId="165" fontId="4" fillId="5" borderId="2" xfId="2" applyNumberFormat="1" applyFont="1" applyFill="1" applyBorder="1" applyAlignment="1">
      <alignment horizontal="center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5" borderId="2" xfId="0" applyFon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8" xfId="1" applyNumberFormat="1" applyFont="1" applyBorder="1"/>
    <xf numFmtId="167" fontId="0" fillId="0" borderId="8" xfId="0" applyNumberFormat="1" applyBorder="1"/>
    <xf numFmtId="165" fontId="6" fillId="11" borderId="9" xfId="2" applyNumberFormat="1" applyFont="1" applyFill="1" applyBorder="1"/>
    <xf numFmtId="0" fontId="2" fillId="12" borderId="5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167" fontId="0" fillId="0" borderId="26" xfId="1" applyNumberFormat="1" applyFont="1" applyBorder="1"/>
    <xf numFmtId="167" fontId="0" fillId="0" borderId="27" xfId="1" applyNumberFormat="1" applyFont="1" applyBorder="1"/>
    <xf numFmtId="167" fontId="0" fillId="0" borderId="26" xfId="0" applyNumberFormat="1" applyBorder="1"/>
    <xf numFmtId="0" fontId="2" fillId="12" borderId="31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167" fontId="2" fillId="14" borderId="6" xfId="1" applyNumberFormat="1" applyFont="1" applyFill="1" applyBorder="1" applyAlignment="1">
      <alignment horizontal="center" vertical="center"/>
    </xf>
    <xf numFmtId="167" fontId="2" fillId="14" borderId="30" xfId="1" applyNumberFormat="1" applyFont="1" applyFill="1" applyBorder="1" applyAlignment="1">
      <alignment horizontal="center" vertical="center"/>
    </xf>
    <xf numFmtId="167" fontId="2" fillId="14" borderId="11" xfId="1" applyNumberFormat="1" applyFont="1" applyFill="1" applyBorder="1" applyAlignment="1">
      <alignment horizontal="center" vertical="center"/>
    </xf>
    <xf numFmtId="167" fontId="2" fillId="14" borderId="29" xfId="1" applyNumberFormat="1" applyFont="1" applyFill="1" applyBorder="1" applyAlignment="1">
      <alignment horizontal="center" vertical="center"/>
    </xf>
    <xf numFmtId="167" fontId="2" fillId="14" borderId="10" xfId="1" applyNumberFormat="1" applyFont="1" applyFill="1" applyBorder="1" applyAlignment="1">
      <alignment horizontal="center" vertical="center"/>
    </xf>
    <xf numFmtId="167" fontId="2" fillId="14" borderId="32" xfId="1" applyNumberFormat="1" applyFont="1" applyFill="1" applyBorder="1" applyAlignment="1">
      <alignment horizontal="center" vertical="center"/>
    </xf>
    <xf numFmtId="167" fontId="2" fillId="14" borderId="34" xfId="1" applyNumberFormat="1" applyFont="1" applyFill="1" applyBorder="1" applyAlignment="1">
      <alignment horizontal="center" vertical="center"/>
    </xf>
    <xf numFmtId="167" fontId="2" fillId="14" borderId="28" xfId="1" applyNumberFormat="1" applyFont="1" applyFill="1" applyBorder="1" applyAlignment="1">
      <alignment horizontal="center" vertical="center"/>
    </xf>
    <xf numFmtId="38" fontId="2" fillId="14" borderId="35" xfId="0" applyNumberFormat="1" applyFont="1" applyFill="1" applyBorder="1" applyAlignment="1">
      <alignment horizontal="center" vertical="center"/>
    </xf>
    <xf numFmtId="167" fontId="2" fillId="14" borderId="35" xfId="1" applyNumberFormat="1" applyFont="1" applyFill="1" applyBorder="1" applyAlignment="1">
      <alignment horizontal="center" vertical="center"/>
    </xf>
    <xf numFmtId="167" fontId="2" fillId="14" borderId="33" xfId="1" applyNumberFormat="1" applyFont="1" applyFill="1" applyBorder="1" applyAlignment="1">
      <alignment horizontal="center" vertical="center"/>
    </xf>
    <xf numFmtId="167" fontId="2" fillId="14" borderId="36" xfId="1" applyNumberFormat="1" applyFont="1" applyFill="1" applyBorder="1" applyAlignment="1">
      <alignment horizontal="center" vertical="center"/>
    </xf>
    <xf numFmtId="165" fontId="0" fillId="0" borderId="14" xfId="2" applyNumberFormat="1" applyFont="1" applyFill="1" applyBorder="1" applyAlignment="1">
      <alignment horizontal="center" vertical="top"/>
    </xf>
    <xf numFmtId="167" fontId="0" fillId="0" borderId="38" xfId="1" applyNumberFormat="1" applyFont="1" applyBorder="1"/>
    <xf numFmtId="0" fontId="2" fillId="12" borderId="40" xfId="0" applyFont="1" applyFill="1" applyBorder="1" applyAlignment="1">
      <alignment horizontal="center"/>
    </xf>
    <xf numFmtId="167" fontId="2" fillId="14" borderId="43" xfId="1" applyNumberFormat="1" applyFont="1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2" fillId="0" borderId="47" xfId="0" applyFont="1" applyBorder="1" applyAlignment="1">
      <alignment vertical="top"/>
    </xf>
    <xf numFmtId="165" fontId="0" fillId="7" borderId="48" xfId="2" applyNumberFormat="1" applyFont="1" applyFill="1" applyBorder="1"/>
    <xf numFmtId="165" fontId="0" fillId="7" borderId="49" xfId="2" applyNumberFormat="1" applyFont="1" applyFill="1" applyBorder="1"/>
    <xf numFmtId="165" fontId="0" fillId="7" borderId="50" xfId="2" applyNumberFormat="1" applyFont="1" applyFill="1" applyBorder="1"/>
    <xf numFmtId="165" fontId="0" fillId="8" borderId="24" xfId="2" applyNumberFormat="1" applyFont="1" applyFill="1" applyBorder="1" applyAlignment="1">
      <alignment horizontal="center"/>
    </xf>
    <xf numFmtId="0" fontId="0" fillId="0" borderId="42" xfId="0" applyBorder="1"/>
    <xf numFmtId="165" fontId="0" fillId="8" borderId="1" xfId="2" applyNumberFormat="1" applyFont="1" applyFill="1" applyBorder="1" applyAlignment="1">
      <alignment horizontal="center"/>
    </xf>
    <xf numFmtId="165" fontId="0" fillId="8" borderId="2" xfId="2" applyNumberFormat="1" applyFont="1" applyFill="1" applyBorder="1" applyAlignment="1">
      <alignment horizontal="center"/>
    </xf>
    <xf numFmtId="167" fontId="0" fillId="0" borderId="5" xfId="3" applyNumberFormat="1" applyFont="1" applyBorder="1" applyAlignment="1">
      <alignment horizontal="center" vertical="center" wrapText="1"/>
    </xf>
    <xf numFmtId="167" fontId="0" fillId="5" borderId="9" xfId="0" applyNumberFormat="1" applyFill="1" applyBorder="1" applyAlignment="1">
      <alignment horizontal="center"/>
    </xf>
    <xf numFmtId="167" fontId="0" fillId="5" borderId="48" xfId="0" applyNumberFormat="1" applyFill="1" applyBorder="1" applyAlignment="1">
      <alignment horizontal="center"/>
    </xf>
    <xf numFmtId="167" fontId="0" fillId="5" borderId="50" xfId="0" applyNumberFormat="1" applyFill="1" applyBorder="1" applyAlignment="1">
      <alignment horizontal="center"/>
    </xf>
    <xf numFmtId="167" fontId="0" fillId="5" borderId="51" xfId="0" applyNumberFormat="1" applyFill="1" applyBorder="1" applyAlignment="1">
      <alignment horizontal="center"/>
    </xf>
    <xf numFmtId="167" fontId="0" fillId="5" borderId="15" xfId="0" applyNumberFormat="1" applyFill="1" applyBorder="1" applyAlignment="1">
      <alignment horizontal="center"/>
    </xf>
    <xf numFmtId="0" fontId="2" fillId="12" borderId="5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/>
    </xf>
    <xf numFmtId="165" fontId="6" fillId="9" borderId="16" xfId="2" applyNumberFormat="1" applyFont="1" applyFill="1" applyBorder="1"/>
    <xf numFmtId="0" fontId="8" fillId="10" borderId="42" xfId="0" applyFont="1" applyFill="1" applyBorder="1"/>
    <xf numFmtId="167" fontId="0" fillId="0" borderId="27" xfId="0" applyNumberFormat="1" applyBorder="1"/>
    <xf numFmtId="167" fontId="0" fillId="0" borderId="38" xfId="0" applyNumberFormat="1" applyBorder="1"/>
    <xf numFmtId="167" fontId="0" fillId="0" borderId="27" xfId="1" applyNumberFormat="1" applyFont="1" applyBorder="1" applyAlignment="1">
      <alignment wrapText="1"/>
    </xf>
    <xf numFmtId="167" fontId="0" fillId="0" borderId="5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7" fontId="6" fillId="11" borderId="14" xfId="0" applyNumberFormat="1" applyFont="1" applyFill="1" applyBorder="1" applyAlignment="1">
      <alignment horizontal="center"/>
    </xf>
    <xf numFmtId="167" fontId="9" fillId="9" borderId="53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16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45" xfId="0" applyFont="1" applyFill="1" applyBorder="1" applyAlignment="1">
      <alignment horizontal="center"/>
    </xf>
    <xf numFmtId="0" fontId="8" fillId="9" borderId="46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2" fillId="0" borderId="0" xfId="7" applyFont="1" applyProtection="1">
      <protection locked="0"/>
    </xf>
    <xf numFmtId="0" fontId="2" fillId="0" borderId="0" xfId="0" applyFont="1" applyAlignment="1">
      <alignment vertical="top"/>
    </xf>
  </cellXfs>
  <cellStyles count="8">
    <cellStyle name="Millares" xfId="1" builtinId="3"/>
    <cellStyle name="Millares 56" xfId="3" xr:uid="{00000000-0005-0000-0000-000001000000}"/>
    <cellStyle name="Millares 58" xfId="4" xr:uid="{00000000-0005-0000-0000-000002000000}"/>
    <cellStyle name="Millares 59" xfId="5" xr:uid="{00000000-0005-0000-0000-000003000000}"/>
    <cellStyle name="Millares 60" xfId="6" xr:uid="{00000000-0005-0000-0000-000004000000}"/>
    <cellStyle name="Moneda" xfId="2" builtinId="4"/>
    <cellStyle name="Normal" xfId="0" builtinId="0"/>
    <cellStyle name="Normal 2" xfId="7" xr:uid="{32E79AB8-C525-42FB-9483-43B896FEF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A16" sqref="A16"/>
    </sheetView>
  </sheetViews>
  <sheetFormatPr baseColWidth="10" defaultColWidth="11.42578125" defaultRowHeight="15" x14ac:dyDescent="0.25"/>
  <cols>
    <col min="1" max="1" width="19.28515625" customWidth="1"/>
    <col min="2" max="2" width="21.7109375" customWidth="1"/>
    <col min="3" max="3" width="16.140625" customWidth="1"/>
    <col min="4" max="4" width="18.85546875" customWidth="1"/>
    <col min="5" max="5" width="15" bestFit="1" customWidth="1"/>
    <col min="6" max="6" width="15.140625" customWidth="1"/>
    <col min="7" max="7" width="15.85546875" customWidth="1"/>
    <col min="8" max="8" width="20.42578125" customWidth="1"/>
    <col min="9" max="9" width="20.85546875" bestFit="1" customWidth="1"/>
  </cols>
  <sheetData>
    <row r="1" spans="1:8" ht="18" customHeight="1" thickBot="1" x14ac:dyDescent="0.3">
      <c r="A1" s="110" t="s">
        <v>0</v>
      </c>
      <c r="B1" s="111"/>
      <c r="C1" s="111"/>
      <c r="D1" s="111"/>
      <c r="E1" s="111"/>
      <c r="F1" s="111"/>
      <c r="G1" s="111"/>
      <c r="H1" s="112"/>
    </row>
    <row r="2" spans="1:8" ht="15.75" thickBot="1" x14ac:dyDescent="0.3">
      <c r="A2" s="110" t="s">
        <v>59</v>
      </c>
      <c r="B2" s="111"/>
      <c r="C2" s="111"/>
      <c r="D2" s="111"/>
      <c r="E2" s="111"/>
      <c r="F2" s="111"/>
      <c r="G2" s="111"/>
      <c r="H2" s="112"/>
    </row>
    <row r="3" spans="1:8" ht="15.75" thickBot="1" x14ac:dyDescent="0.3">
      <c r="A3" s="30" t="s">
        <v>1</v>
      </c>
      <c r="B3" s="28" t="s">
        <v>53</v>
      </c>
      <c r="C3" s="28" t="s">
        <v>54</v>
      </c>
      <c r="D3" s="28" t="s">
        <v>55</v>
      </c>
      <c r="E3" s="28" t="s">
        <v>56</v>
      </c>
      <c r="F3" s="28" t="s">
        <v>57</v>
      </c>
      <c r="G3" s="28" t="s">
        <v>58</v>
      </c>
      <c r="H3" s="30" t="s">
        <v>2</v>
      </c>
    </row>
    <row r="4" spans="1:8" ht="15" customHeight="1" x14ac:dyDescent="0.25">
      <c r="A4" s="44" t="s">
        <v>3</v>
      </c>
      <c r="B4" s="32">
        <v>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75">
        <f t="shared" ref="H4:H10" si="0">+SUM(B4:G4)</f>
        <v>0</v>
      </c>
    </row>
    <row r="5" spans="1:8" x14ac:dyDescent="0.25">
      <c r="A5" s="45" t="s">
        <v>4</v>
      </c>
      <c r="B5" s="34">
        <v>3385736084</v>
      </c>
      <c r="C5" s="31">
        <v>2380729381</v>
      </c>
      <c r="D5" s="35">
        <v>2368514603</v>
      </c>
      <c r="E5" s="35">
        <v>3691663844</v>
      </c>
      <c r="F5" s="35">
        <f>1078850044+1494260276</f>
        <v>2573110320</v>
      </c>
      <c r="G5" s="35">
        <v>1406254838</v>
      </c>
      <c r="H5" s="75">
        <f>+SUM(B5:G5)</f>
        <v>15806009070</v>
      </c>
    </row>
    <row r="6" spans="1:8" x14ac:dyDescent="0.25">
      <c r="A6" s="45" t="s">
        <v>5</v>
      </c>
      <c r="B6" s="36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75">
        <f t="shared" si="0"/>
        <v>0</v>
      </c>
    </row>
    <row r="7" spans="1:8" x14ac:dyDescent="0.25">
      <c r="A7" s="45" t="s">
        <v>6</v>
      </c>
      <c r="B7" s="31">
        <v>514001892</v>
      </c>
      <c r="C7" s="35">
        <v>478517000</v>
      </c>
      <c r="D7" s="35">
        <v>387851900</v>
      </c>
      <c r="E7" s="35">
        <v>220468075</v>
      </c>
      <c r="F7" s="35">
        <v>621672400</v>
      </c>
      <c r="G7" s="35">
        <v>573374137</v>
      </c>
      <c r="H7" s="75">
        <f>+SUM(B7:G7)</f>
        <v>2795885404</v>
      </c>
    </row>
    <row r="8" spans="1:8" ht="15.75" customHeight="1" x14ac:dyDescent="0.25">
      <c r="A8" s="45" t="s">
        <v>49</v>
      </c>
      <c r="B8" s="31">
        <v>1044516665</v>
      </c>
      <c r="C8" s="35">
        <v>1093080622</v>
      </c>
      <c r="D8" s="35">
        <v>622182780</v>
      </c>
      <c r="E8" s="35">
        <v>690645465</v>
      </c>
      <c r="F8" s="35">
        <v>1559662726</v>
      </c>
      <c r="G8" s="33">
        <v>1157223392</v>
      </c>
      <c r="H8" s="75">
        <f t="shared" si="0"/>
        <v>6167311650</v>
      </c>
    </row>
    <row r="9" spans="1:8" x14ac:dyDescent="0.25">
      <c r="A9" s="45" t="s">
        <v>7</v>
      </c>
      <c r="B9" s="38">
        <v>219283647</v>
      </c>
      <c r="C9" s="39">
        <v>155384956</v>
      </c>
      <c r="D9" s="37">
        <v>68750625</v>
      </c>
      <c r="E9" s="35">
        <v>168299195</v>
      </c>
      <c r="F9" s="35">
        <v>218360214</v>
      </c>
      <c r="G9" s="35">
        <v>39702318</v>
      </c>
      <c r="H9" s="75">
        <f t="shared" si="0"/>
        <v>869780955</v>
      </c>
    </row>
    <row r="10" spans="1:8" ht="15.75" customHeight="1" x14ac:dyDescent="0.25">
      <c r="A10" s="80" t="s">
        <v>8</v>
      </c>
      <c r="B10" s="40">
        <v>59739714</v>
      </c>
      <c r="C10" s="41">
        <v>145248776</v>
      </c>
      <c r="D10" s="41">
        <v>69109838</v>
      </c>
      <c r="E10" s="41">
        <v>39084850</v>
      </c>
      <c r="F10" s="42">
        <v>48435666</v>
      </c>
      <c r="G10" s="35">
        <v>38144290</v>
      </c>
      <c r="H10" s="75">
        <f t="shared" si="0"/>
        <v>399763134</v>
      </c>
    </row>
    <row r="11" spans="1:8" ht="15.75" customHeight="1" thickBot="1" x14ac:dyDescent="0.3">
      <c r="A11" s="46" t="s">
        <v>50</v>
      </c>
      <c r="B11" s="40">
        <v>969415750</v>
      </c>
      <c r="C11" s="41">
        <v>86975931</v>
      </c>
      <c r="D11" s="41">
        <v>83837584</v>
      </c>
      <c r="E11" s="41">
        <v>98312390</v>
      </c>
      <c r="F11" s="42">
        <v>80655479</v>
      </c>
      <c r="G11" s="35">
        <v>66567628</v>
      </c>
      <c r="H11" s="75">
        <f t="shared" ref="H11" si="1">+SUM(B11:G11)</f>
        <v>1385764762</v>
      </c>
    </row>
    <row r="12" spans="1:8" ht="15.75" customHeight="1" thickBot="1" x14ac:dyDescent="0.3">
      <c r="A12" s="47" t="s">
        <v>9</v>
      </c>
      <c r="B12" s="43">
        <f>+SUM(B4:B11)</f>
        <v>6192693752</v>
      </c>
      <c r="C12" s="43">
        <f t="shared" ref="C12:G12" si="2">+SUM(C4:C11)</f>
        <v>4339936666</v>
      </c>
      <c r="D12" s="43">
        <f t="shared" si="2"/>
        <v>3600247330</v>
      </c>
      <c r="E12" s="43">
        <f t="shared" si="2"/>
        <v>4908473819</v>
      </c>
      <c r="F12" s="43">
        <f t="shared" si="2"/>
        <v>5101896805</v>
      </c>
      <c r="G12" s="43">
        <f t="shared" si="2"/>
        <v>3281266603</v>
      </c>
      <c r="H12" s="43">
        <f>+SUM(H4:H11)</f>
        <v>27424514975</v>
      </c>
    </row>
    <row r="14" spans="1:8" x14ac:dyDescent="0.25">
      <c r="A14" s="136" t="s">
        <v>72</v>
      </c>
      <c r="B14" s="136"/>
      <c r="C14" s="136"/>
      <c r="D14" s="136"/>
      <c r="E14" s="137"/>
    </row>
    <row r="15" spans="1:8" x14ac:dyDescent="0.25">
      <c r="A15" s="136" t="s">
        <v>73</v>
      </c>
      <c r="B15" s="136"/>
      <c r="C15" s="136"/>
      <c r="D15" s="136"/>
      <c r="E15" s="139"/>
    </row>
    <row r="18" spans="1:1" x14ac:dyDescent="0.25">
      <c r="A18" s="138" t="s">
        <v>70</v>
      </c>
    </row>
    <row r="19" spans="1:1" x14ac:dyDescent="0.25">
      <c r="A19" s="138" t="s">
        <v>71</v>
      </c>
    </row>
  </sheetData>
  <mergeCells count="4">
    <mergeCell ref="A2:H2"/>
    <mergeCell ref="A1:H1"/>
    <mergeCell ref="A14:D14"/>
    <mergeCell ref="A15:D15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"/>
  <sheetViews>
    <sheetView zoomScaleNormal="100" workbookViewId="0">
      <pane xSplit="1" topLeftCell="B1" activePane="topRight" state="frozen"/>
      <selection pane="topRight" activeCell="A2" sqref="A2:Q2"/>
    </sheetView>
  </sheetViews>
  <sheetFormatPr baseColWidth="10" defaultColWidth="11.42578125" defaultRowHeight="15" x14ac:dyDescent="0.25"/>
  <cols>
    <col min="1" max="1" width="36.42578125" bestFit="1" customWidth="1"/>
    <col min="2" max="2" width="17.42578125" customWidth="1"/>
    <col min="3" max="3" width="16.85546875" customWidth="1"/>
    <col min="4" max="4" width="15.42578125" customWidth="1"/>
    <col min="5" max="5" width="15.140625" bestFit="1" customWidth="1"/>
    <col min="6" max="6" width="20.7109375" customWidth="1"/>
    <col min="7" max="7" width="19.42578125" customWidth="1"/>
    <col min="8" max="9" width="18.42578125" customWidth="1"/>
    <col min="10" max="10" width="16.7109375" customWidth="1"/>
    <col min="11" max="11" width="17.28515625" customWidth="1"/>
    <col min="12" max="12" width="11.42578125" customWidth="1"/>
    <col min="13" max="13" width="15.28515625" bestFit="1" customWidth="1"/>
    <col min="14" max="14" width="16.85546875" customWidth="1"/>
    <col min="15" max="15" width="19.85546875" customWidth="1"/>
    <col min="16" max="16" width="14.7109375" customWidth="1"/>
    <col min="17" max="17" width="18.42578125" customWidth="1"/>
    <col min="18" max="18" width="15.42578125" customWidth="1"/>
  </cols>
  <sheetData>
    <row r="1" spans="1:18" s="29" customFormat="1" ht="16.5" customHeight="1" x14ac:dyDescent="0.25">
      <c r="A1" s="115" t="s">
        <v>10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8" ht="31.5" customHeight="1" thickBot="1" x14ac:dyDescent="0.3">
      <c r="A2" s="113" t="s">
        <v>60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8" s="29" customFormat="1" ht="25.5" customHeight="1" thickTop="1" thickBot="1" x14ac:dyDescent="0.3">
      <c r="A3" s="62"/>
      <c r="B3" s="117" t="s">
        <v>53</v>
      </c>
      <c r="C3" s="118"/>
      <c r="D3" s="118"/>
      <c r="E3" s="118"/>
      <c r="F3" s="118"/>
      <c r="G3" s="118"/>
      <c r="H3" s="118"/>
      <c r="I3" s="119"/>
      <c r="J3" s="117" t="s">
        <v>54</v>
      </c>
      <c r="K3" s="118"/>
      <c r="L3" s="118"/>
      <c r="M3" s="118"/>
      <c r="N3" s="118"/>
      <c r="O3" s="118"/>
      <c r="P3" s="118"/>
      <c r="Q3" s="119"/>
    </row>
    <row r="4" spans="1:18" ht="15.75" thickTop="1" x14ac:dyDescent="0.25">
      <c r="A4" s="55" t="s">
        <v>11</v>
      </c>
      <c r="B4" s="60" t="s">
        <v>12</v>
      </c>
      <c r="C4" s="53" t="s">
        <v>13</v>
      </c>
      <c r="D4" s="53" t="s">
        <v>14</v>
      </c>
      <c r="E4" s="53" t="s">
        <v>51</v>
      </c>
      <c r="F4" s="53" t="s">
        <v>48</v>
      </c>
      <c r="G4" s="53" t="s">
        <v>16</v>
      </c>
      <c r="H4" s="77" t="s">
        <v>17</v>
      </c>
      <c r="I4" s="61" t="s">
        <v>52</v>
      </c>
      <c r="J4" s="54" t="s">
        <v>12</v>
      </c>
      <c r="K4" s="53" t="s">
        <v>13</v>
      </c>
      <c r="L4" s="53" t="s">
        <v>14</v>
      </c>
      <c r="M4" s="53" t="s">
        <v>51</v>
      </c>
      <c r="N4" s="53" t="s">
        <v>48</v>
      </c>
      <c r="O4" s="53" t="s">
        <v>16</v>
      </c>
      <c r="P4" s="77" t="s">
        <v>17</v>
      </c>
      <c r="Q4" s="61" t="s">
        <v>52</v>
      </c>
    </row>
    <row r="5" spans="1:18" x14ac:dyDescent="0.25">
      <c r="A5" s="56" t="s">
        <v>18</v>
      </c>
      <c r="B5" s="57"/>
      <c r="C5" s="12">
        <v>26996803</v>
      </c>
      <c r="D5" s="13"/>
      <c r="E5" s="12">
        <v>32262600</v>
      </c>
      <c r="F5" s="13">
        <v>12539644</v>
      </c>
      <c r="G5" s="13">
        <v>157169</v>
      </c>
      <c r="H5" s="13">
        <v>2921800</v>
      </c>
      <c r="I5" s="58">
        <v>30695000</v>
      </c>
      <c r="J5" s="12">
        <v>0</v>
      </c>
      <c r="K5" s="12">
        <v>19277083</v>
      </c>
      <c r="L5" s="12">
        <v>0</v>
      </c>
      <c r="M5" s="12">
        <v>19335000</v>
      </c>
      <c r="N5" s="12">
        <v>19073716</v>
      </c>
      <c r="O5" s="12">
        <v>0</v>
      </c>
      <c r="P5" s="12">
        <v>13798250</v>
      </c>
      <c r="Q5" s="103">
        <v>8612000</v>
      </c>
    </row>
    <row r="6" spans="1:18" x14ac:dyDescent="0.25">
      <c r="A6" s="56" t="s">
        <v>19</v>
      </c>
      <c r="B6" s="57"/>
      <c r="C6" s="12">
        <v>0</v>
      </c>
      <c r="D6" s="13"/>
      <c r="E6" s="12">
        <v>0</v>
      </c>
      <c r="F6" s="13">
        <v>0</v>
      </c>
      <c r="G6" s="13">
        <v>0</v>
      </c>
      <c r="H6" s="13">
        <v>0</v>
      </c>
      <c r="I6" s="58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03">
        <v>0</v>
      </c>
    </row>
    <row r="7" spans="1:18" x14ac:dyDescent="0.25">
      <c r="A7" s="56" t="s">
        <v>20</v>
      </c>
      <c r="B7" s="57"/>
      <c r="C7" s="12">
        <v>12517908</v>
      </c>
      <c r="D7" s="13"/>
      <c r="E7" s="12">
        <v>5129300</v>
      </c>
      <c r="F7" s="13">
        <v>3380840</v>
      </c>
      <c r="G7" s="13">
        <v>1121945</v>
      </c>
      <c r="H7" s="13">
        <v>795000</v>
      </c>
      <c r="I7" s="58">
        <v>2772000</v>
      </c>
      <c r="J7" s="12">
        <v>0</v>
      </c>
      <c r="K7" s="12">
        <v>7193012</v>
      </c>
      <c r="L7" s="12">
        <v>0</v>
      </c>
      <c r="M7" s="12">
        <v>7840000</v>
      </c>
      <c r="N7" s="12">
        <v>2932950</v>
      </c>
      <c r="O7" s="12">
        <v>150752</v>
      </c>
      <c r="P7" s="12">
        <v>7660000</v>
      </c>
      <c r="Q7" s="103">
        <v>2000000</v>
      </c>
      <c r="R7" s="20"/>
    </row>
    <row r="8" spans="1:18" x14ac:dyDescent="0.25">
      <c r="A8" s="56" t="s">
        <v>21</v>
      </c>
      <c r="B8" s="57"/>
      <c r="C8" s="12">
        <v>57508232</v>
      </c>
      <c r="D8" s="13"/>
      <c r="E8" s="12">
        <v>17212000</v>
      </c>
      <c r="F8" s="13">
        <v>15831400</v>
      </c>
      <c r="G8" s="13">
        <v>12628121</v>
      </c>
      <c r="H8" s="13">
        <v>735000</v>
      </c>
      <c r="I8" s="58">
        <v>25691600</v>
      </c>
      <c r="J8" s="12">
        <v>0</v>
      </c>
      <c r="K8" s="12">
        <v>62484202</v>
      </c>
      <c r="L8" s="12">
        <v>0</v>
      </c>
      <c r="M8" s="12">
        <v>16943000</v>
      </c>
      <c r="N8" s="12">
        <v>11718092</v>
      </c>
      <c r="O8" s="12">
        <v>1591892</v>
      </c>
      <c r="P8" s="12">
        <v>3851000</v>
      </c>
      <c r="Q8" s="103">
        <v>10000000</v>
      </c>
    </row>
    <row r="9" spans="1:18" x14ac:dyDescent="0.25">
      <c r="A9" s="56" t="s">
        <v>22</v>
      </c>
      <c r="B9" s="57"/>
      <c r="C9" s="12">
        <v>123830837</v>
      </c>
      <c r="D9" s="13"/>
      <c r="E9" s="12">
        <v>19136000</v>
      </c>
      <c r="F9" s="13">
        <v>19708011</v>
      </c>
      <c r="G9" s="13">
        <v>17904668</v>
      </c>
      <c r="H9" s="13">
        <v>2034000</v>
      </c>
      <c r="I9" s="58">
        <v>12978800</v>
      </c>
      <c r="J9" s="12">
        <v>0</v>
      </c>
      <c r="K9" s="12">
        <v>105427863</v>
      </c>
      <c r="L9" s="12">
        <v>0</v>
      </c>
      <c r="M9" s="12">
        <v>16730000</v>
      </c>
      <c r="N9" s="12">
        <v>0</v>
      </c>
      <c r="O9" s="12">
        <v>5401493</v>
      </c>
      <c r="P9" s="12">
        <v>1557000</v>
      </c>
      <c r="Q9" s="103">
        <v>811800</v>
      </c>
    </row>
    <row r="10" spans="1:18" x14ac:dyDescent="0.25">
      <c r="A10" s="56" t="s">
        <v>23</v>
      </c>
      <c r="B10" s="57"/>
      <c r="C10" s="12">
        <v>311582094</v>
      </c>
      <c r="D10" s="13"/>
      <c r="E10" s="12">
        <v>130653820</v>
      </c>
      <c r="F10" s="13">
        <v>479160865</v>
      </c>
      <c r="G10" s="13">
        <v>61494397</v>
      </c>
      <c r="H10" s="13">
        <v>9945440</v>
      </c>
      <c r="I10" s="58">
        <v>64406000</v>
      </c>
      <c r="J10" s="12">
        <v>0</v>
      </c>
      <c r="K10" s="12">
        <v>320697016</v>
      </c>
      <c r="L10" s="12">
        <v>0</v>
      </c>
      <c r="M10" s="12">
        <v>152000000</v>
      </c>
      <c r="N10" s="12">
        <v>503163029</v>
      </c>
      <c r="O10" s="12">
        <v>16287067</v>
      </c>
      <c r="P10" s="12">
        <v>6726000</v>
      </c>
      <c r="Q10" s="103">
        <v>22336900</v>
      </c>
    </row>
    <row r="11" spans="1:18" x14ac:dyDescent="0.25">
      <c r="A11" s="56" t="s">
        <v>24</v>
      </c>
      <c r="B11" s="57"/>
      <c r="C11" s="12">
        <v>68255766</v>
      </c>
      <c r="D11" s="13"/>
      <c r="E11" s="12">
        <v>40348000</v>
      </c>
      <c r="F11" s="13">
        <v>177615541</v>
      </c>
      <c r="G11" s="13">
        <v>28683408</v>
      </c>
      <c r="H11" s="13">
        <v>3925000</v>
      </c>
      <c r="I11" s="58">
        <v>5905000</v>
      </c>
      <c r="J11" s="12">
        <v>0</v>
      </c>
      <c r="K11" s="12">
        <v>56380137</v>
      </c>
      <c r="L11" s="12">
        <v>0</v>
      </c>
      <c r="M11" s="12">
        <v>19250000</v>
      </c>
      <c r="N11" s="12">
        <v>195264219</v>
      </c>
      <c r="O11" s="12">
        <v>15859142</v>
      </c>
      <c r="P11" s="12">
        <v>12965998</v>
      </c>
      <c r="Q11" s="103">
        <v>1561000</v>
      </c>
    </row>
    <row r="12" spans="1:18" x14ac:dyDescent="0.25">
      <c r="A12" s="56" t="s">
        <v>25</v>
      </c>
      <c r="B12" s="57"/>
      <c r="C12" s="12">
        <v>20080160</v>
      </c>
      <c r="D12" s="13"/>
      <c r="E12" s="12">
        <v>15315772</v>
      </c>
      <c r="F12" s="13">
        <v>0</v>
      </c>
      <c r="G12" s="13">
        <v>0</v>
      </c>
      <c r="H12" s="13">
        <v>8226117</v>
      </c>
      <c r="I12" s="58">
        <v>8203746</v>
      </c>
      <c r="J12" s="12">
        <v>0</v>
      </c>
      <c r="K12" s="12">
        <v>0</v>
      </c>
      <c r="L12" s="12">
        <v>0</v>
      </c>
      <c r="M12" s="12">
        <v>24113000</v>
      </c>
      <c r="N12" s="12">
        <v>0</v>
      </c>
      <c r="O12" s="12">
        <v>0</v>
      </c>
      <c r="P12" s="12">
        <v>31191140</v>
      </c>
      <c r="Q12" s="103">
        <v>0</v>
      </c>
    </row>
    <row r="13" spans="1:18" x14ac:dyDescent="0.25">
      <c r="A13" s="56" t="s">
        <v>26</v>
      </c>
      <c r="B13" s="57"/>
      <c r="C13" s="12">
        <v>0</v>
      </c>
      <c r="D13" s="13"/>
      <c r="E13" s="12">
        <v>227850000</v>
      </c>
      <c r="F13" s="13">
        <v>0</v>
      </c>
      <c r="G13" s="13">
        <v>0</v>
      </c>
      <c r="H13" s="13">
        <v>0</v>
      </c>
      <c r="I13" s="58">
        <v>0</v>
      </c>
      <c r="J13" s="12">
        <v>0</v>
      </c>
      <c r="K13" s="12">
        <v>0</v>
      </c>
      <c r="L13" s="12">
        <v>0</v>
      </c>
      <c r="M13" s="12">
        <v>207600000</v>
      </c>
      <c r="N13" s="12">
        <v>0</v>
      </c>
      <c r="O13" s="12">
        <v>0</v>
      </c>
      <c r="P13" s="12">
        <v>0</v>
      </c>
      <c r="Q13" s="103">
        <v>8077342</v>
      </c>
    </row>
    <row r="14" spans="1:18" x14ac:dyDescent="0.25">
      <c r="A14" s="56" t="s">
        <v>27</v>
      </c>
      <c r="B14" s="57"/>
      <c r="C14" s="12">
        <v>0</v>
      </c>
      <c r="D14" s="13"/>
      <c r="E14" s="12">
        <v>9769000</v>
      </c>
      <c r="F14" s="13">
        <v>0</v>
      </c>
      <c r="G14" s="13">
        <v>0</v>
      </c>
      <c r="H14" s="13">
        <v>0</v>
      </c>
      <c r="I14" s="58">
        <v>0</v>
      </c>
      <c r="J14" s="12">
        <v>0</v>
      </c>
      <c r="K14" s="12">
        <v>0</v>
      </c>
      <c r="L14" s="12">
        <v>0</v>
      </c>
      <c r="M14" s="12">
        <v>170000</v>
      </c>
      <c r="N14" s="12">
        <v>0</v>
      </c>
      <c r="O14" s="12">
        <v>0</v>
      </c>
      <c r="P14" s="12">
        <v>0</v>
      </c>
      <c r="Q14" s="103">
        <v>0</v>
      </c>
    </row>
    <row r="15" spans="1:18" x14ac:dyDescent="0.25">
      <c r="A15" s="56" t="s">
        <v>28</v>
      </c>
      <c r="B15" s="57"/>
      <c r="C15" s="12">
        <v>1710469331</v>
      </c>
      <c r="D15" s="13"/>
      <c r="E15" s="12">
        <v>0</v>
      </c>
      <c r="F15" s="13">
        <v>236997371</v>
      </c>
      <c r="G15" s="13">
        <v>58727898</v>
      </c>
      <c r="H15" s="13">
        <v>890000</v>
      </c>
      <c r="I15" s="58">
        <v>815800000</v>
      </c>
      <c r="J15" s="12">
        <v>0</v>
      </c>
      <c r="K15" s="12">
        <v>983583888</v>
      </c>
      <c r="L15" s="12">
        <v>0</v>
      </c>
      <c r="M15" s="12">
        <v>0</v>
      </c>
      <c r="N15" s="12">
        <v>258310809</v>
      </c>
      <c r="O15" s="12">
        <v>19752236</v>
      </c>
      <c r="P15" s="12">
        <v>0</v>
      </c>
      <c r="Q15" s="103">
        <v>30600000</v>
      </c>
    </row>
    <row r="16" spans="1:18" x14ac:dyDescent="0.25">
      <c r="A16" s="56" t="s">
        <v>29</v>
      </c>
      <c r="B16" s="59"/>
      <c r="C16" s="12">
        <v>19460689</v>
      </c>
      <c r="D16" s="13"/>
      <c r="E16" s="12">
        <v>0</v>
      </c>
      <c r="F16" s="13">
        <v>0</v>
      </c>
      <c r="G16" s="13">
        <v>3686257</v>
      </c>
      <c r="H16" s="13">
        <v>0</v>
      </c>
      <c r="I16" s="58">
        <v>0</v>
      </c>
      <c r="J16" s="12">
        <v>0</v>
      </c>
      <c r="K16" s="12">
        <v>20107784</v>
      </c>
      <c r="L16" s="12">
        <v>0</v>
      </c>
      <c r="M16" s="12">
        <v>0</v>
      </c>
      <c r="N16" s="12">
        <v>0</v>
      </c>
      <c r="O16" s="12">
        <v>5664165</v>
      </c>
      <c r="P16" s="12">
        <v>0</v>
      </c>
      <c r="Q16" s="103">
        <v>0</v>
      </c>
    </row>
    <row r="17" spans="1:18" x14ac:dyDescent="0.25">
      <c r="A17" s="56" t="s">
        <v>30</v>
      </c>
      <c r="B17" s="59"/>
      <c r="C17" s="12">
        <v>1616089</v>
      </c>
      <c r="D17" s="13"/>
      <c r="E17" s="12">
        <v>0</v>
      </c>
      <c r="F17" s="13">
        <v>15660124</v>
      </c>
      <c r="G17" s="13">
        <v>0</v>
      </c>
      <c r="H17" s="13">
        <v>0</v>
      </c>
      <c r="I17" s="58">
        <v>1288804</v>
      </c>
      <c r="J17" s="12">
        <v>0</v>
      </c>
      <c r="K17" s="12">
        <v>5835334</v>
      </c>
      <c r="L17" s="12">
        <v>0</v>
      </c>
      <c r="M17" s="12">
        <v>0</v>
      </c>
      <c r="N17" s="12">
        <v>7444159</v>
      </c>
      <c r="O17" s="12">
        <v>0</v>
      </c>
      <c r="P17" s="12">
        <v>0</v>
      </c>
      <c r="Q17" s="103">
        <v>0</v>
      </c>
    </row>
    <row r="18" spans="1:18" x14ac:dyDescent="0.25">
      <c r="A18" s="56" t="s">
        <v>31</v>
      </c>
      <c r="B18" s="59"/>
      <c r="C18" s="13">
        <v>6177393</v>
      </c>
      <c r="D18" s="13"/>
      <c r="E18" s="12">
        <v>339300</v>
      </c>
      <c r="F18" s="13">
        <v>436781</v>
      </c>
      <c r="G18" s="13">
        <v>0</v>
      </c>
      <c r="H18" s="13">
        <v>0</v>
      </c>
      <c r="I18" s="58">
        <v>0</v>
      </c>
      <c r="J18" s="12">
        <v>0</v>
      </c>
      <c r="K18" s="12">
        <v>10730099</v>
      </c>
      <c r="L18" s="12">
        <v>0</v>
      </c>
      <c r="M18" s="12">
        <v>104000</v>
      </c>
      <c r="N18" s="12">
        <v>453859</v>
      </c>
      <c r="O18" s="12">
        <v>0</v>
      </c>
      <c r="P18" s="12">
        <v>0</v>
      </c>
      <c r="Q18" s="103">
        <v>0</v>
      </c>
    </row>
    <row r="19" spans="1:18" x14ac:dyDescent="0.25">
      <c r="A19" s="56" t="s">
        <v>32</v>
      </c>
      <c r="B19" s="59"/>
      <c r="C19" s="13">
        <v>66387523</v>
      </c>
      <c r="D19" s="13"/>
      <c r="E19" s="12">
        <v>8053500</v>
      </c>
      <c r="F19" s="13">
        <v>43145860</v>
      </c>
      <c r="G19" s="13">
        <v>1736423</v>
      </c>
      <c r="H19" s="13">
        <v>0</v>
      </c>
      <c r="I19" s="58">
        <v>1404800</v>
      </c>
      <c r="J19" s="12">
        <v>0</v>
      </c>
      <c r="K19" s="12">
        <v>45538295</v>
      </c>
      <c r="L19" s="12">
        <v>0</v>
      </c>
      <c r="M19" s="12">
        <v>10132000</v>
      </c>
      <c r="N19" s="12">
        <v>30739354</v>
      </c>
      <c r="O19" s="12">
        <v>254161</v>
      </c>
      <c r="P19" s="12">
        <v>0</v>
      </c>
      <c r="Q19" s="103">
        <v>14975000</v>
      </c>
    </row>
    <row r="20" spans="1:18" x14ac:dyDescent="0.25">
      <c r="A20" s="56" t="s">
        <v>33</v>
      </c>
      <c r="B20" s="59"/>
      <c r="C20" s="12">
        <v>58555734</v>
      </c>
      <c r="D20" s="13"/>
      <c r="E20" s="12">
        <v>7932600</v>
      </c>
      <c r="F20" s="13">
        <v>30115542</v>
      </c>
      <c r="G20" s="13">
        <v>1843784</v>
      </c>
      <c r="H20" s="13">
        <v>0</v>
      </c>
      <c r="I20" s="58">
        <v>0</v>
      </c>
      <c r="J20" s="12">
        <v>0</v>
      </c>
      <c r="K20" s="12">
        <v>53886850</v>
      </c>
      <c r="L20" s="12">
        <v>0</v>
      </c>
      <c r="M20" s="12">
        <v>4300000</v>
      </c>
      <c r="N20" s="12">
        <v>16760289</v>
      </c>
      <c r="O20" s="12">
        <v>540309</v>
      </c>
      <c r="P20" s="12">
        <v>0</v>
      </c>
      <c r="Q20" s="103">
        <v>1877</v>
      </c>
    </row>
    <row r="21" spans="1:18" ht="15.75" thickBot="1" x14ac:dyDescent="0.3">
      <c r="A21" s="63" t="s">
        <v>34</v>
      </c>
      <c r="B21" s="64">
        <f>+SUM(B5:B20)</f>
        <v>0</v>
      </c>
      <c r="C21" s="65">
        <f>+SUM(C5:C20)</f>
        <v>2483438559</v>
      </c>
      <c r="D21" s="65">
        <f t="shared" ref="D21:G21" si="0">+SUM(D5:D20)</f>
        <v>0</v>
      </c>
      <c r="E21" s="65">
        <f>+SUM(E5:E20)</f>
        <v>514001892</v>
      </c>
      <c r="F21" s="65">
        <f t="shared" si="0"/>
        <v>1034591979</v>
      </c>
      <c r="G21" s="65">
        <f t="shared" si="0"/>
        <v>187984070</v>
      </c>
      <c r="H21" s="70">
        <f>+SUM(H5:H20)</f>
        <v>29472357</v>
      </c>
      <c r="I21" s="66">
        <f>+SUM(I5:I20)</f>
        <v>969145750</v>
      </c>
      <c r="J21" s="67">
        <f>SUM(J5:J20)</f>
        <v>0</v>
      </c>
      <c r="K21" s="65">
        <f>SUM(K5:K20)</f>
        <v>1691141563</v>
      </c>
      <c r="L21" s="65">
        <f t="shared" ref="L21:P21" si="1">SUM(L5:L20)</f>
        <v>0</v>
      </c>
      <c r="M21" s="65">
        <f t="shared" si="1"/>
        <v>478517000</v>
      </c>
      <c r="N21" s="65">
        <f>SUM(N5:N20)</f>
        <v>1045860476</v>
      </c>
      <c r="O21" s="65">
        <f t="shared" si="1"/>
        <v>65501217</v>
      </c>
      <c r="P21" s="70">
        <f t="shared" si="1"/>
        <v>77749388</v>
      </c>
      <c r="Q21" s="78">
        <f>+SUM(Q5:Q20)</f>
        <v>98975919</v>
      </c>
    </row>
    <row r="22" spans="1:18" s="29" customFormat="1" ht="25.5" customHeight="1" thickTop="1" thickBot="1" x14ac:dyDescent="0.3">
      <c r="A22" s="62"/>
      <c r="B22" s="117" t="s">
        <v>55</v>
      </c>
      <c r="C22" s="118"/>
      <c r="D22" s="118"/>
      <c r="E22" s="118"/>
      <c r="F22" s="118"/>
      <c r="G22" s="118"/>
      <c r="H22" s="118"/>
      <c r="I22" s="119"/>
      <c r="J22" s="117" t="s">
        <v>56</v>
      </c>
      <c r="K22" s="118"/>
      <c r="L22" s="118"/>
      <c r="M22" s="118"/>
      <c r="N22" s="118"/>
      <c r="O22" s="118"/>
      <c r="P22" s="118"/>
      <c r="Q22" s="119"/>
      <c r="R22" s="79"/>
    </row>
    <row r="23" spans="1:18" ht="15.75" thickTop="1" x14ac:dyDescent="0.25">
      <c r="A23" s="55" t="s">
        <v>11</v>
      </c>
      <c r="B23" s="60" t="s">
        <v>12</v>
      </c>
      <c r="C23" s="53" t="s">
        <v>13</v>
      </c>
      <c r="D23" s="53" t="s">
        <v>14</v>
      </c>
      <c r="E23" s="53" t="s">
        <v>51</v>
      </c>
      <c r="F23" s="53" t="s">
        <v>48</v>
      </c>
      <c r="G23" s="53" t="s">
        <v>16</v>
      </c>
      <c r="H23" s="77" t="s">
        <v>17</v>
      </c>
      <c r="I23" s="61" t="s">
        <v>52</v>
      </c>
      <c r="J23" s="54" t="s">
        <v>12</v>
      </c>
      <c r="K23" s="53" t="s">
        <v>13</v>
      </c>
      <c r="L23" s="53" t="s">
        <v>14</v>
      </c>
      <c r="M23" s="53" t="s">
        <v>51</v>
      </c>
      <c r="N23" s="53" t="s">
        <v>48</v>
      </c>
      <c r="O23" s="53" t="s">
        <v>16</v>
      </c>
      <c r="P23" s="77" t="s">
        <v>17</v>
      </c>
      <c r="Q23" s="61" t="s">
        <v>52</v>
      </c>
    </row>
    <row r="24" spans="1:18" x14ac:dyDescent="0.25">
      <c r="A24" s="56" t="s">
        <v>18</v>
      </c>
      <c r="B24" s="57">
        <v>0</v>
      </c>
      <c r="C24" s="50">
        <v>19788870</v>
      </c>
      <c r="D24" s="50">
        <v>0</v>
      </c>
      <c r="E24" s="50">
        <v>51527400</v>
      </c>
      <c r="F24" s="50">
        <v>13520878</v>
      </c>
      <c r="G24" s="50">
        <v>1266488</v>
      </c>
      <c r="H24" s="50">
        <v>2784000</v>
      </c>
      <c r="I24" s="58">
        <v>26027850</v>
      </c>
      <c r="J24" s="50">
        <v>0</v>
      </c>
      <c r="K24" s="50">
        <v>20020166</v>
      </c>
      <c r="L24" s="50">
        <v>0</v>
      </c>
      <c r="M24" s="50">
        <v>26428000</v>
      </c>
      <c r="N24" s="50">
        <v>13304330</v>
      </c>
      <c r="O24" s="50">
        <v>98948</v>
      </c>
      <c r="P24" s="50">
        <v>6768000</v>
      </c>
      <c r="Q24" s="76">
        <v>10256500</v>
      </c>
    </row>
    <row r="25" spans="1:18" x14ac:dyDescent="0.25">
      <c r="A25" s="56" t="s">
        <v>19</v>
      </c>
      <c r="B25" s="57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8">
        <v>0</v>
      </c>
      <c r="J25" s="50">
        <v>0</v>
      </c>
      <c r="K25" s="50"/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76">
        <v>0</v>
      </c>
    </row>
    <row r="26" spans="1:18" x14ac:dyDescent="0.25">
      <c r="A26" s="56" t="s">
        <v>20</v>
      </c>
      <c r="B26" s="57">
        <v>0</v>
      </c>
      <c r="C26" s="50">
        <v>6588926</v>
      </c>
      <c r="D26" s="50">
        <v>0</v>
      </c>
      <c r="E26" s="50">
        <v>9906000</v>
      </c>
      <c r="F26" s="50">
        <v>136366</v>
      </c>
      <c r="G26" s="50">
        <v>66270</v>
      </c>
      <c r="H26" s="50">
        <v>563000</v>
      </c>
      <c r="I26" s="58">
        <v>7115759</v>
      </c>
      <c r="J26" s="50">
        <v>0</v>
      </c>
      <c r="K26" s="50">
        <v>12916810</v>
      </c>
      <c r="L26" s="50">
        <v>0</v>
      </c>
      <c r="M26" s="50">
        <v>9858400</v>
      </c>
      <c r="N26" s="50">
        <v>3485100</v>
      </c>
      <c r="O26" s="50">
        <v>23559</v>
      </c>
      <c r="P26" s="50">
        <v>1502000</v>
      </c>
      <c r="Q26" s="76">
        <v>1205000</v>
      </c>
      <c r="R26" s="20"/>
    </row>
    <row r="27" spans="1:18" x14ac:dyDescent="0.25">
      <c r="A27" s="56" t="s">
        <v>21</v>
      </c>
      <c r="B27" s="57">
        <v>0</v>
      </c>
      <c r="C27" s="50">
        <v>54209584</v>
      </c>
      <c r="D27" s="50">
        <v>0</v>
      </c>
      <c r="E27" s="50">
        <v>25241000</v>
      </c>
      <c r="F27" s="50">
        <v>19229420</v>
      </c>
      <c r="G27" s="50">
        <v>1523768</v>
      </c>
      <c r="H27" s="50">
        <v>1599000</v>
      </c>
      <c r="I27" s="58">
        <v>1195950</v>
      </c>
      <c r="J27" s="50">
        <v>0</v>
      </c>
      <c r="K27" s="50">
        <v>65627155</v>
      </c>
      <c r="L27" s="50">
        <v>0</v>
      </c>
      <c r="M27" s="50">
        <v>12261000</v>
      </c>
      <c r="N27" s="50">
        <v>14786300</v>
      </c>
      <c r="O27" s="50">
        <v>903955</v>
      </c>
      <c r="P27" s="50">
        <v>1758000</v>
      </c>
      <c r="Q27" s="76">
        <v>5441100</v>
      </c>
    </row>
    <row r="28" spans="1:18" x14ac:dyDescent="0.25">
      <c r="A28" s="56" t="s">
        <v>22</v>
      </c>
      <c r="B28" s="57">
        <v>0</v>
      </c>
      <c r="C28" s="50">
        <v>94752832</v>
      </c>
      <c r="D28" s="50">
        <v>0</v>
      </c>
      <c r="E28" s="50">
        <v>23180000</v>
      </c>
      <c r="F28" s="50">
        <v>21450562</v>
      </c>
      <c r="G28" s="50">
        <v>3714527</v>
      </c>
      <c r="H28" s="50">
        <v>1120000</v>
      </c>
      <c r="I28" s="58">
        <v>3448648</v>
      </c>
      <c r="J28" s="50">
        <v>0</v>
      </c>
      <c r="K28" s="50">
        <v>139182974</v>
      </c>
      <c r="L28" s="50">
        <v>0</v>
      </c>
      <c r="M28" s="50">
        <v>7200000</v>
      </c>
      <c r="N28" s="50">
        <v>24274489</v>
      </c>
      <c r="O28" s="50">
        <v>6064847</v>
      </c>
      <c r="P28" s="50">
        <v>2133000</v>
      </c>
      <c r="Q28" s="76">
        <v>7884700</v>
      </c>
    </row>
    <row r="29" spans="1:18" x14ac:dyDescent="0.25">
      <c r="A29" s="56" t="s">
        <v>23</v>
      </c>
      <c r="B29" s="57">
        <v>0</v>
      </c>
      <c r="C29" s="50">
        <v>292310544</v>
      </c>
      <c r="D29" s="50">
        <v>0</v>
      </c>
      <c r="E29" s="50">
        <v>77804000</v>
      </c>
      <c r="F29" s="50">
        <v>273123227</v>
      </c>
      <c r="G29" s="50">
        <v>10920080</v>
      </c>
      <c r="H29" s="50">
        <v>4590000</v>
      </c>
      <c r="I29" s="58">
        <v>3533999</v>
      </c>
      <c r="J29" s="50">
        <v>0</v>
      </c>
      <c r="K29" s="50">
        <v>393593295</v>
      </c>
      <c r="L29" s="50">
        <v>0</v>
      </c>
      <c r="M29" s="50">
        <v>74915000</v>
      </c>
      <c r="N29" s="50">
        <v>326330819</v>
      </c>
      <c r="O29" s="50">
        <v>17820141</v>
      </c>
      <c r="P29" s="50">
        <v>3845000</v>
      </c>
      <c r="Q29" s="76">
        <v>43712891</v>
      </c>
    </row>
    <row r="30" spans="1:18" x14ac:dyDescent="0.25">
      <c r="A30" s="56" t="s">
        <v>24</v>
      </c>
      <c r="B30" s="57">
        <v>0</v>
      </c>
      <c r="C30" s="50">
        <v>43276857</v>
      </c>
      <c r="D30" s="50">
        <v>0</v>
      </c>
      <c r="E30" s="50">
        <v>10621000</v>
      </c>
      <c r="F30" s="50">
        <v>22125991</v>
      </c>
      <c r="G30" s="50">
        <v>5577532</v>
      </c>
      <c r="H30" s="50">
        <v>1940000</v>
      </c>
      <c r="I30" s="58">
        <v>6955000</v>
      </c>
      <c r="J30" s="50">
        <v>0</v>
      </c>
      <c r="K30" s="50">
        <v>129009905</v>
      </c>
      <c r="L30" s="50">
        <v>0</v>
      </c>
      <c r="M30" s="50">
        <v>18001000</v>
      </c>
      <c r="N30" s="50">
        <v>79657278</v>
      </c>
      <c r="O30" s="50">
        <v>3354823</v>
      </c>
      <c r="P30" s="50">
        <v>1946680</v>
      </c>
      <c r="Q30" s="76">
        <v>11713918</v>
      </c>
    </row>
    <row r="31" spans="1:18" x14ac:dyDescent="0.25">
      <c r="A31" s="56" t="s">
        <v>25</v>
      </c>
      <c r="B31" s="57">
        <v>0</v>
      </c>
      <c r="C31" s="50">
        <v>0</v>
      </c>
      <c r="D31" s="50">
        <v>0</v>
      </c>
      <c r="E31" s="50">
        <v>35774000</v>
      </c>
      <c r="F31" s="50">
        <v>0</v>
      </c>
      <c r="G31" s="50">
        <v>0</v>
      </c>
      <c r="H31" s="50">
        <v>6141450</v>
      </c>
      <c r="I31" s="58">
        <v>26585432</v>
      </c>
      <c r="J31" s="50">
        <v>0</v>
      </c>
      <c r="K31" s="50">
        <v>20774370</v>
      </c>
      <c r="L31" s="50">
        <v>0</v>
      </c>
      <c r="M31" s="50">
        <v>6678700</v>
      </c>
      <c r="N31" s="50">
        <v>0</v>
      </c>
      <c r="O31" s="50">
        <v>0</v>
      </c>
      <c r="P31" s="50">
        <v>2926490</v>
      </c>
      <c r="Q31" s="76">
        <v>0</v>
      </c>
    </row>
    <row r="32" spans="1:18" x14ac:dyDescent="0.25">
      <c r="A32" s="56" t="s">
        <v>26</v>
      </c>
      <c r="B32" s="57">
        <v>0</v>
      </c>
      <c r="C32" s="50">
        <v>0</v>
      </c>
      <c r="D32" s="50">
        <v>0</v>
      </c>
      <c r="E32" s="50">
        <v>140250000</v>
      </c>
      <c r="F32" s="50">
        <v>0</v>
      </c>
      <c r="G32" s="50">
        <v>0</v>
      </c>
      <c r="H32" s="50">
        <v>0</v>
      </c>
      <c r="I32" s="58">
        <v>5541430</v>
      </c>
      <c r="J32" s="50">
        <v>0</v>
      </c>
      <c r="K32" s="50">
        <v>0</v>
      </c>
      <c r="L32" s="50">
        <v>0</v>
      </c>
      <c r="M32" s="50">
        <v>60600000</v>
      </c>
      <c r="N32" s="50">
        <v>0</v>
      </c>
      <c r="O32" s="50">
        <v>0</v>
      </c>
      <c r="P32" s="50">
        <v>0</v>
      </c>
      <c r="Q32" s="76">
        <v>14139281</v>
      </c>
    </row>
    <row r="33" spans="1:17" x14ac:dyDescent="0.25">
      <c r="A33" s="56" t="s">
        <v>27</v>
      </c>
      <c r="B33" s="57">
        <v>0</v>
      </c>
      <c r="C33" s="50">
        <v>0</v>
      </c>
      <c r="D33" s="50">
        <v>0</v>
      </c>
      <c r="E33" s="50">
        <v>1925000</v>
      </c>
      <c r="F33" s="50">
        <v>0</v>
      </c>
      <c r="G33" s="50">
        <v>0</v>
      </c>
      <c r="H33" s="50">
        <v>0</v>
      </c>
      <c r="I33" s="58">
        <v>0</v>
      </c>
      <c r="J33" s="50">
        <v>0</v>
      </c>
      <c r="K33" s="50">
        <v>0</v>
      </c>
      <c r="L33" s="50">
        <v>0</v>
      </c>
      <c r="M33" s="50">
        <v>337375</v>
      </c>
      <c r="N33" s="50">
        <v>0</v>
      </c>
      <c r="O33" s="50">
        <v>0</v>
      </c>
      <c r="P33" s="50">
        <v>0</v>
      </c>
      <c r="Q33" s="76">
        <v>0</v>
      </c>
    </row>
    <row r="34" spans="1:17" x14ac:dyDescent="0.25">
      <c r="A34" s="56" t="s">
        <v>28</v>
      </c>
      <c r="B34" s="57">
        <v>0</v>
      </c>
      <c r="C34" s="50">
        <v>974710453</v>
      </c>
      <c r="D34" s="50">
        <v>0</v>
      </c>
      <c r="E34" s="50">
        <v>0</v>
      </c>
      <c r="F34" s="50">
        <v>155845398</v>
      </c>
      <c r="G34" s="50">
        <v>3505985</v>
      </c>
      <c r="H34" s="50">
        <v>0</v>
      </c>
      <c r="I34" s="58">
        <v>1159016</v>
      </c>
      <c r="J34" s="50">
        <v>0</v>
      </c>
      <c r="K34" s="50">
        <v>508665298</v>
      </c>
      <c r="L34" s="50">
        <v>0</v>
      </c>
      <c r="M34" s="50">
        <v>0</v>
      </c>
      <c r="N34" s="50">
        <v>142674212</v>
      </c>
      <c r="O34" s="50">
        <v>5053556</v>
      </c>
      <c r="P34" s="50">
        <v>0</v>
      </c>
      <c r="Q34" s="76">
        <v>0</v>
      </c>
    </row>
    <row r="35" spans="1:17" x14ac:dyDescent="0.25">
      <c r="A35" s="56" t="s">
        <v>29</v>
      </c>
      <c r="B35" s="59">
        <v>0</v>
      </c>
      <c r="C35" s="51">
        <v>55242544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101">
        <v>0</v>
      </c>
      <c r="J35" s="51">
        <v>0</v>
      </c>
      <c r="K35" s="51">
        <v>93092154</v>
      </c>
      <c r="L35" s="51">
        <v>0</v>
      </c>
      <c r="M35" s="51">
        <v>0</v>
      </c>
      <c r="N35" s="51">
        <v>0</v>
      </c>
      <c r="O35" s="51">
        <v>749746</v>
      </c>
      <c r="P35" s="51">
        <v>0</v>
      </c>
      <c r="Q35" s="102">
        <v>0</v>
      </c>
    </row>
    <row r="36" spans="1:17" x14ac:dyDescent="0.25">
      <c r="A36" s="56" t="s">
        <v>30</v>
      </c>
      <c r="B36" s="59">
        <v>0</v>
      </c>
      <c r="C36" s="51">
        <v>354692</v>
      </c>
      <c r="D36" s="51">
        <v>0</v>
      </c>
      <c r="E36" s="51">
        <v>0</v>
      </c>
      <c r="F36" s="51">
        <v>2340967</v>
      </c>
      <c r="G36" s="51">
        <v>0</v>
      </c>
      <c r="H36" s="51">
        <v>0</v>
      </c>
      <c r="I36" s="101">
        <v>0</v>
      </c>
      <c r="J36" s="51">
        <v>0</v>
      </c>
      <c r="K36" s="51">
        <v>235591</v>
      </c>
      <c r="L36" s="51">
        <v>0</v>
      </c>
      <c r="M36" s="51">
        <v>0</v>
      </c>
      <c r="N36" s="51">
        <v>89525</v>
      </c>
      <c r="O36" s="51">
        <v>0</v>
      </c>
      <c r="P36" s="51">
        <v>0</v>
      </c>
      <c r="Q36" s="102">
        <v>0</v>
      </c>
    </row>
    <row r="37" spans="1:17" x14ac:dyDescent="0.25">
      <c r="A37" s="56" t="s">
        <v>31</v>
      </c>
      <c r="B37" s="59">
        <v>0</v>
      </c>
      <c r="C37" s="51">
        <v>8614360</v>
      </c>
      <c r="D37" s="51">
        <v>0</v>
      </c>
      <c r="E37" s="51">
        <v>135000</v>
      </c>
      <c r="F37" s="51">
        <v>864562</v>
      </c>
      <c r="G37" s="51">
        <v>0</v>
      </c>
      <c r="H37" s="51">
        <v>0</v>
      </c>
      <c r="I37" s="101">
        <v>0</v>
      </c>
      <c r="J37" s="51">
        <v>0</v>
      </c>
      <c r="K37" s="51">
        <v>4546915</v>
      </c>
      <c r="L37" s="51">
        <v>0</v>
      </c>
      <c r="M37" s="51">
        <v>75000</v>
      </c>
      <c r="N37" s="51">
        <v>150779</v>
      </c>
      <c r="O37" s="51">
        <v>0</v>
      </c>
      <c r="P37" s="51">
        <v>0</v>
      </c>
      <c r="Q37" s="102">
        <v>0</v>
      </c>
    </row>
    <row r="38" spans="1:17" x14ac:dyDescent="0.25">
      <c r="A38" s="56" t="s">
        <v>32</v>
      </c>
      <c r="B38" s="59">
        <v>0</v>
      </c>
      <c r="C38" s="51">
        <v>55686242</v>
      </c>
      <c r="D38" s="51">
        <v>0</v>
      </c>
      <c r="E38" s="51">
        <v>6628500</v>
      </c>
      <c r="F38" s="51">
        <v>42058933</v>
      </c>
      <c r="G38" s="51">
        <v>748755</v>
      </c>
      <c r="H38" s="51">
        <v>0</v>
      </c>
      <c r="I38" s="101">
        <v>394000</v>
      </c>
      <c r="J38" s="51">
        <v>0</v>
      </c>
      <c r="K38" s="51">
        <v>1229532484</v>
      </c>
      <c r="L38" s="51">
        <v>0</v>
      </c>
      <c r="M38" s="51">
        <v>2947200</v>
      </c>
      <c r="N38" s="51">
        <v>42502315</v>
      </c>
      <c r="O38" s="51">
        <v>571262</v>
      </c>
      <c r="P38" s="51">
        <v>0</v>
      </c>
      <c r="Q38" s="102">
        <v>1467000</v>
      </c>
    </row>
    <row r="39" spans="1:17" x14ac:dyDescent="0.25">
      <c r="A39" s="56" t="s">
        <v>33</v>
      </c>
      <c r="B39" s="59">
        <v>0</v>
      </c>
      <c r="C39" s="51">
        <v>180120090</v>
      </c>
      <c r="D39" s="51">
        <v>0</v>
      </c>
      <c r="E39" s="51">
        <v>4860000</v>
      </c>
      <c r="F39" s="51">
        <v>16552127</v>
      </c>
      <c r="G39" s="51">
        <v>833526</v>
      </c>
      <c r="H39" s="51">
        <v>0</v>
      </c>
      <c r="I39" s="101">
        <v>1880500</v>
      </c>
      <c r="J39" s="51">
        <v>0</v>
      </c>
      <c r="K39" s="51">
        <v>52216358</v>
      </c>
      <c r="L39" s="51">
        <v>0</v>
      </c>
      <c r="M39" s="51">
        <v>1166400</v>
      </c>
      <c r="N39" s="51">
        <v>24133215</v>
      </c>
      <c r="O39" s="51">
        <v>98948</v>
      </c>
      <c r="P39" s="51">
        <v>0</v>
      </c>
      <c r="Q39" s="102">
        <v>2492000</v>
      </c>
    </row>
    <row r="40" spans="1:17" ht="15.75" thickBot="1" x14ac:dyDescent="0.3">
      <c r="A40" s="63" t="s">
        <v>34</v>
      </c>
      <c r="B40" s="64">
        <f>SUM(B24:B39)</f>
        <v>0</v>
      </c>
      <c r="C40" s="65">
        <f>SUM(C24:C39)</f>
        <v>1785655994</v>
      </c>
      <c r="D40" s="65"/>
      <c r="E40" s="65">
        <f>SUM(E24:E39)</f>
        <v>387851900</v>
      </c>
      <c r="F40" s="65">
        <f>SUM(F24:F39)</f>
        <v>567248431</v>
      </c>
      <c r="G40" s="65">
        <f>SUM(G24:G39)</f>
        <v>28156931</v>
      </c>
      <c r="H40" s="70">
        <f>SUM(H24:H39)</f>
        <v>18737450</v>
      </c>
      <c r="I40" s="66">
        <f>SUM(I24:I39)</f>
        <v>83837584</v>
      </c>
      <c r="J40" s="67">
        <f>+SUM(J24:J39)</f>
        <v>0</v>
      </c>
      <c r="K40" s="65">
        <f t="shared" ref="K40:O40" si="2">+SUM(K24:K39)</f>
        <v>2669413475</v>
      </c>
      <c r="L40" s="65">
        <f t="shared" si="2"/>
        <v>0</v>
      </c>
      <c r="M40" s="65">
        <f>SUM(M24:M39)</f>
        <v>220468075</v>
      </c>
      <c r="N40" s="65">
        <f>+SUM(N24:N39)</f>
        <v>671388362</v>
      </c>
      <c r="O40" s="65">
        <f t="shared" si="2"/>
        <v>34739785</v>
      </c>
      <c r="P40" s="70">
        <f>+SUM(P24:P39)</f>
        <v>20879170</v>
      </c>
      <c r="Q40" s="78">
        <f>SUM(Q24:Q39)</f>
        <v>98312390</v>
      </c>
    </row>
    <row r="41" spans="1:17" s="29" customFormat="1" ht="25.5" customHeight="1" thickTop="1" thickBot="1" x14ac:dyDescent="0.3">
      <c r="A41" s="62"/>
      <c r="B41" s="117" t="s">
        <v>57</v>
      </c>
      <c r="C41" s="118"/>
      <c r="D41" s="118"/>
      <c r="E41" s="118"/>
      <c r="F41" s="118"/>
      <c r="G41" s="118"/>
      <c r="H41" s="118"/>
      <c r="I41" s="119"/>
      <c r="J41" s="118" t="s">
        <v>58</v>
      </c>
      <c r="K41" s="118"/>
      <c r="L41" s="118"/>
      <c r="M41" s="118"/>
      <c r="N41" s="118"/>
      <c r="O41" s="118"/>
      <c r="P41" s="118"/>
      <c r="Q41" s="119"/>
    </row>
    <row r="42" spans="1:17" ht="15.75" thickTop="1" x14ac:dyDescent="0.25">
      <c r="A42" s="55" t="s">
        <v>11</v>
      </c>
      <c r="B42" s="60" t="s">
        <v>12</v>
      </c>
      <c r="C42" s="53" t="s">
        <v>13</v>
      </c>
      <c r="D42" s="53" t="s">
        <v>14</v>
      </c>
      <c r="E42" s="53" t="s">
        <v>51</v>
      </c>
      <c r="F42" s="53" t="s">
        <v>48</v>
      </c>
      <c r="G42" s="53" t="s">
        <v>16</v>
      </c>
      <c r="H42" s="77" t="s">
        <v>17</v>
      </c>
      <c r="I42" s="61" t="s">
        <v>52</v>
      </c>
      <c r="J42" s="54" t="s">
        <v>12</v>
      </c>
      <c r="K42" s="53" t="s">
        <v>13</v>
      </c>
      <c r="L42" s="53" t="s">
        <v>14</v>
      </c>
      <c r="M42" s="53" t="s">
        <v>51</v>
      </c>
      <c r="N42" s="53" t="s">
        <v>48</v>
      </c>
      <c r="O42" s="53" t="s">
        <v>16</v>
      </c>
      <c r="P42" s="77" t="s">
        <v>17</v>
      </c>
      <c r="Q42" s="61" t="s">
        <v>52</v>
      </c>
    </row>
    <row r="43" spans="1:17" x14ac:dyDescent="0.25">
      <c r="A43" s="56" t="s">
        <v>18</v>
      </c>
      <c r="B43" s="57">
        <v>0</v>
      </c>
      <c r="C43" s="50">
        <v>22867979</v>
      </c>
      <c r="D43" s="50">
        <v>0</v>
      </c>
      <c r="E43" s="50">
        <v>58371000</v>
      </c>
      <c r="F43" s="50">
        <v>17675290</v>
      </c>
      <c r="G43" s="50">
        <v>25126</v>
      </c>
      <c r="H43" s="50">
        <v>12980000</v>
      </c>
      <c r="I43" s="50">
        <v>16033680</v>
      </c>
      <c r="J43" s="57">
        <v>0</v>
      </c>
      <c r="K43" s="13">
        <v>11518425</v>
      </c>
      <c r="L43" s="13">
        <v>0</v>
      </c>
      <c r="M43" s="13">
        <v>56735344</v>
      </c>
      <c r="N43" s="13">
        <v>29207404</v>
      </c>
      <c r="O43" s="13">
        <v>371204</v>
      </c>
      <c r="P43" s="50">
        <v>3203300</v>
      </c>
      <c r="Q43" s="58">
        <v>13259750</v>
      </c>
    </row>
    <row r="44" spans="1:17" x14ac:dyDescent="0.25">
      <c r="A44" s="56" t="s">
        <v>19</v>
      </c>
      <c r="B44" s="57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7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50">
        <v>0</v>
      </c>
      <c r="Q44" s="58">
        <v>0</v>
      </c>
    </row>
    <row r="45" spans="1:17" x14ac:dyDescent="0.25">
      <c r="A45" s="56" t="s">
        <v>20</v>
      </c>
      <c r="B45" s="57">
        <v>0</v>
      </c>
      <c r="C45" s="50">
        <v>17005746</v>
      </c>
      <c r="D45" s="50">
        <v>0</v>
      </c>
      <c r="E45" s="50">
        <v>11153000</v>
      </c>
      <c r="F45" s="50">
        <v>2077755</v>
      </c>
      <c r="G45" s="50">
        <v>1307585</v>
      </c>
      <c r="H45" s="50">
        <v>3160000</v>
      </c>
      <c r="I45" s="50">
        <v>3786200</v>
      </c>
      <c r="J45" s="57">
        <v>0</v>
      </c>
      <c r="K45" s="13">
        <v>6521396</v>
      </c>
      <c r="L45" s="13">
        <v>0</v>
      </c>
      <c r="M45" s="13">
        <v>4790000</v>
      </c>
      <c r="N45" s="13">
        <v>6403400</v>
      </c>
      <c r="O45" s="13">
        <v>31317</v>
      </c>
      <c r="P45" s="50">
        <v>96000</v>
      </c>
      <c r="Q45" s="58">
        <v>424600</v>
      </c>
    </row>
    <row r="46" spans="1:17" x14ac:dyDescent="0.25">
      <c r="A46" s="56" t="s">
        <v>21</v>
      </c>
      <c r="B46" s="57">
        <v>0</v>
      </c>
      <c r="C46" s="50">
        <v>93632496</v>
      </c>
      <c r="D46" s="50">
        <v>0</v>
      </c>
      <c r="E46" s="50">
        <v>49160000</v>
      </c>
      <c r="F46" s="50">
        <v>39597646</v>
      </c>
      <c r="G46" s="50">
        <v>828467</v>
      </c>
      <c r="H46" s="50">
        <v>3013000</v>
      </c>
      <c r="I46" s="50">
        <v>14435700</v>
      </c>
      <c r="J46" s="57">
        <v>0</v>
      </c>
      <c r="K46" s="13">
        <v>35572317</v>
      </c>
      <c r="L46" s="13">
        <v>0</v>
      </c>
      <c r="M46" s="13">
        <v>31870000</v>
      </c>
      <c r="N46" s="13">
        <v>49114881</v>
      </c>
      <c r="O46" s="13">
        <v>376950</v>
      </c>
      <c r="P46" s="50">
        <v>1284000</v>
      </c>
      <c r="Q46" s="58">
        <v>20179400</v>
      </c>
    </row>
    <row r="47" spans="1:17" x14ac:dyDescent="0.25">
      <c r="A47" s="56" t="s">
        <v>22</v>
      </c>
      <c r="B47" s="57">
        <v>0</v>
      </c>
      <c r="C47" s="50">
        <v>134963625</v>
      </c>
      <c r="D47" s="50">
        <v>0</v>
      </c>
      <c r="E47" s="50">
        <v>60350000</v>
      </c>
      <c r="F47" s="50">
        <v>22369155</v>
      </c>
      <c r="G47" s="50">
        <v>15260216</v>
      </c>
      <c r="H47" s="50">
        <v>927000</v>
      </c>
      <c r="I47" s="50">
        <v>21625400</v>
      </c>
      <c r="J47" s="57">
        <v>0</v>
      </c>
      <c r="K47" s="13">
        <v>68711778</v>
      </c>
      <c r="L47" s="13">
        <v>0</v>
      </c>
      <c r="M47" s="13">
        <v>14417000</v>
      </c>
      <c r="N47" s="13">
        <v>29027401</v>
      </c>
      <c r="O47" s="13">
        <v>1348822</v>
      </c>
      <c r="P47" s="50">
        <v>1565000</v>
      </c>
      <c r="Q47" s="58">
        <v>21861840</v>
      </c>
    </row>
    <row r="48" spans="1:17" x14ac:dyDescent="0.25">
      <c r="A48" s="56" t="s">
        <v>23</v>
      </c>
      <c r="B48" s="57">
        <v>0</v>
      </c>
      <c r="C48" s="50">
        <v>327342070</v>
      </c>
      <c r="D48" s="50">
        <v>0</v>
      </c>
      <c r="E48" s="50">
        <v>152800000</v>
      </c>
      <c r="F48" s="50">
        <v>919811409</v>
      </c>
      <c r="G48" s="50">
        <v>45941105</v>
      </c>
      <c r="H48" s="50">
        <v>7240000</v>
      </c>
      <c r="I48" s="50">
        <v>1783000</v>
      </c>
      <c r="J48" s="57">
        <v>0</v>
      </c>
      <c r="K48" s="13">
        <v>183265089</v>
      </c>
      <c r="L48" s="13">
        <v>0</v>
      </c>
      <c r="M48" s="13">
        <v>162688713</v>
      </c>
      <c r="N48" s="13">
        <v>330327202</v>
      </c>
      <c r="O48" s="13">
        <v>3011960</v>
      </c>
      <c r="P48" s="50">
        <v>10010000</v>
      </c>
      <c r="Q48" s="58">
        <v>1680000</v>
      </c>
    </row>
    <row r="49" spans="1:17" x14ac:dyDescent="0.25">
      <c r="A49" s="56" t="s">
        <v>24</v>
      </c>
      <c r="B49" s="57">
        <v>0</v>
      </c>
      <c r="C49" s="50">
        <v>37467249</v>
      </c>
      <c r="D49" s="50">
        <v>0</v>
      </c>
      <c r="E49" s="50">
        <v>34257000</v>
      </c>
      <c r="F49" s="50">
        <v>32459301</v>
      </c>
      <c r="G49" s="50">
        <v>12622103</v>
      </c>
      <c r="H49" s="50">
        <v>11635996</v>
      </c>
      <c r="I49" s="50">
        <v>1630000</v>
      </c>
      <c r="J49" s="57">
        <v>0</v>
      </c>
      <c r="K49" s="13">
        <v>25369420</v>
      </c>
      <c r="L49" s="13">
        <v>0</v>
      </c>
      <c r="M49" s="13">
        <v>37902000</v>
      </c>
      <c r="N49" s="13">
        <v>28949207</v>
      </c>
      <c r="O49" s="13">
        <v>632081</v>
      </c>
      <c r="P49" s="50">
        <v>2291000</v>
      </c>
      <c r="Q49" s="58">
        <v>3450000</v>
      </c>
    </row>
    <row r="50" spans="1:17" x14ac:dyDescent="0.25">
      <c r="A50" s="56" t="s">
        <v>25</v>
      </c>
      <c r="B50" s="57">
        <v>0</v>
      </c>
      <c r="C50" s="50">
        <v>0</v>
      </c>
      <c r="D50" s="50">
        <v>0</v>
      </c>
      <c r="E50" s="50">
        <v>17340000</v>
      </c>
      <c r="F50" s="50">
        <v>0</v>
      </c>
      <c r="G50" s="50">
        <v>0</v>
      </c>
      <c r="H50" s="50">
        <v>8964560</v>
      </c>
      <c r="I50" s="50">
        <v>375300</v>
      </c>
      <c r="J50" s="57">
        <v>0</v>
      </c>
      <c r="K50" s="13">
        <v>7926652</v>
      </c>
      <c r="L50" s="13">
        <v>0</v>
      </c>
      <c r="M50" s="13">
        <v>14712100</v>
      </c>
      <c r="N50" s="13">
        <v>0</v>
      </c>
      <c r="O50" s="13">
        <v>0</v>
      </c>
      <c r="P50" s="50">
        <v>16624990</v>
      </c>
      <c r="Q50" s="58">
        <v>2000798</v>
      </c>
    </row>
    <row r="51" spans="1:17" x14ac:dyDescent="0.25">
      <c r="A51" s="56" t="s">
        <v>26</v>
      </c>
      <c r="B51" s="57">
        <v>0</v>
      </c>
      <c r="C51" s="50">
        <v>0</v>
      </c>
      <c r="D51" s="50">
        <v>0</v>
      </c>
      <c r="E51" s="50">
        <v>224400000</v>
      </c>
      <c r="F51" s="50">
        <v>0</v>
      </c>
      <c r="G51" s="50">
        <v>0</v>
      </c>
      <c r="H51" s="50">
        <v>0</v>
      </c>
      <c r="I51" s="50">
        <v>1325198</v>
      </c>
      <c r="J51" s="57">
        <v>0</v>
      </c>
      <c r="K51" s="13">
        <v>0</v>
      </c>
      <c r="L51" s="13">
        <v>0</v>
      </c>
      <c r="M51" s="13">
        <v>241500000</v>
      </c>
      <c r="N51" s="13">
        <v>0</v>
      </c>
      <c r="O51" s="13">
        <v>0</v>
      </c>
      <c r="P51" s="50">
        <v>0</v>
      </c>
      <c r="Q51" s="58">
        <v>0</v>
      </c>
    </row>
    <row r="52" spans="1:17" x14ac:dyDescent="0.25">
      <c r="A52" s="56" t="s">
        <v>27</v>
      </c>
      <c r="B52" s="57">
        <v>0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7">
        <v>0</v>
      </c>
      <c r="K52" s="13">
        <v>0</v>
      </c>
      <c r="L52" s="13">
        <v>0</v>
      </c>
      <c r="M52" s="13">
        <v>350000</v>
      </c>
      <c r="N52" s="13">
        <v>0</v>
      </c>
      <c r="O52" s="13">
        <v>0</v>
      </c>
      <c r="P52" s="50">
        <v>0</v>
      </c>
      <c r="Q52" s="58">
        <v>0</v>
      </c>
    </row>
    <row r="53" spans="1:17" x14ac:dyDescent="0.25">
      <c r="A53" s="56" t="s">
        <v>28</v>
      </c>
      <c r="B53" s="57">
        <v>0</v>
      </c>
      <c r="C53" s="50">
        <v>323313448</v>
      </c>
      <c r="D53" s="50">
        <v>0</v>
      </c>
      <c r="E53" s="50">
        <v>0</v>
      </c>
      <c r="F53" s="50">
        <v>433102783</v>
      </c>
      <c r="G53" s="50">
        <v>49822221</v>
      </c>
      <c r="H53" s="50">
        <v>0</v>
      </c>
      <c r="I53" s="50">
        <v>0</v>
      </c>
      <c r="J53" s="57">
        <v>0</v>
      </c>
      <c r="K53" s="13">
        <v>304362337</v>
      </c>
      <c r="L53" s="13">
        <v>0</v>
      </c>
      <c r="M53" s="13">
        <v>0</v>
      </c>
      <c r="N53" s="13">
        <v>577300355</v>
      </c>
      <c r="O53" s="13">
        <v>1286981</v>
      </c>
      <c r="P53" s="50">
        <v>0</v>
      </c>
      <c r="Q53" s="58">
        <v>0</v>
      </c>
    </row>
    <row r="54" spans="1:17" x14ac:dyDescent="0.25">
      <c r="A54" s="56" t="s">
        <v>29</v>
      </c>
      <c r="B54" s="59">
        <v>0</v>
      </c>
      <c r="C54" s="51">
        <v>48998705</v>
      </c>
      <c r="D54" s="51">
        <v>0</v>
      </c>
      <c r="E54" s="51">
        <v>0</v>
      </c>
      <c r="F54" s="51">
        <v>27638563</v>
      </c>
      <c r="G54" s="51">
        <v>45560779</v>
      </c>
      <c r="H54" s="51">
        <v>0</v>
      </c>
      <c r="I54" s="51">
        <v>0</v>
      </c>
      <c r="J54" s="59">
        <v>0</v>
      </c>
      <c r="K54" s="25">
        <v>7859326</v>
      </c>
      <c r="L54" s="25">
        <v>0</v>
      </c>
      <c r="M54" s="25">
        <v>0</v>
      </c>
      <c r="N54" s="25">
        <v>0</v>
      </c>
      <c r="O54" s="25">
        <v>0</v>
      </c>
      <c r="P54" s="51">
        <v>0</v>
      </c>
      <c r="Q54" s="101">
        <v>0</v>
      </c>
    </row>
    <row r="55" spans="1:17" x14ac:dyDescent="0.25">
      <c r="A55" s="56" t="s">
        <v>30</v>
      </c>
      <c r="B55" s="59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9">
        <v>0</v>
      </c>
      <c r="K55" s="25">
        <v>0</v>
      </c>
      <c r="L55" s="25">
        <v>0</v>
      </c>
      <c r="M55" s="25">
        <v>0</v>
      </c>
      <c r="N55" s="25">
        <v>12559000</v>
      </c>
      <c r="O55" s="25">
        <v>0</v>
      </c>
      <c r="P55" s="51">
        <v>0</v>
      </c>
      <c r="Q55" s="101">
        <v>0</v>
      </c>
    </row>
    <row r="56" spans="1:17" x14ac:dyDescent="0.25">
      <c r="A56" s="56" t="s">
        <v>31</v>
      </c>
      <c r="B56" s="59">
        <v>0</v>
      </c>
      <c r="C56" s="51">
        <v>11026259</v>
      </c>
      <c r="D56" s="51">
        <v>0</v>
      </c>
      <c r="E56" s="51">
        <v>2971600</v>
      </c>
      <c r="F56" s="51">
        <v>0</v>
      </c>
      <c r="G56" s="51">
        <v>0</v>
      </c>
      <c r="H56" s="51">
        <v>0</v>
      </c>
      <c r="I56" s="51">
        <v>16239000</v>
      </c>
      <c r="J56" s="59">
        <v>0</v>
      </c>
      <c r="K56" s="25">
        <v>2711817</v>
      </c>
      <c r="L56" s="25">
        <v>0</v>
      </c>
      <c r="M56" s="25">
        <v>149993</v>
      </c>
      <c r="N56" s="25">
        <v>1106141</v>
      </c>
      <c r="O56" s="25">
        <v>933756</v>
      </c>
      <c r="P56" s="51">
        <v>0</v>
      </c>
      <c r="Q56" s="101">
        <v>0</v>
      </c>
    </row>
    <row r="57" spans="1:17" x14ac:dyDescent="0.25">
      <c r="A57" s="56" t="s">
        <v>32</v>
      </c>
      <c r="B57" s="59">
        <v>0</v>
      </c>
      <c r="C57" s="51">
        <v>16405706</v>
      </c>
      <c r="D57" s="51">
        <v>0</v>
      </c>
      <c r="E57" s="51">
        <v>2829000</v>
      </c>
      <c r="F57" s="51">
        <v>37343201</v>
      </c>
      <c r="G57" s="51">
        <v>570113</v>
      </c>
      <c r="H57" s="51">
        <v>0</v>
      </c>
      <c r="I57" s="51">
        <v>1623000</v>
      </c>
      <c r="J57" s="59">
        <v>0</v>
      </c>
      <c r="K57" s="25">
        <v>24246040</v>
      </c>
      <c r="L57" s="25">
        <v>0</v>
      </c>
      <c r="M57" s="25">
        <v>5287252</v>
      </c>
      <c r="N57" s="25">
        <v>44965466</v>
      </c>
      <c r="O57" s="25">
        <v>1361080</v>
      </c>
      <c r="P57" s="51">
        <v>0</v>
      </c>
      <c r="Q57" s="101">
        <v>200000</v>
      </c>
    </row>
    <row r="58" spans="1:17" x14ac:dyDescent="0.25">
      <c r="A58" s="56" t="s">
        <v>33</v>
      </c>
      <c r="B58" s="59">
        <v>0</v>
      </c>
      <c r="C58" s="51">
        <v>45826756</v>
      </c>
      <c r="D58" s="51">
        <v>0</v>
      </c>
      <c r="E58" s="51">
        <v>8040800</v>
      </c>
      <c r="F58" s="51">
        <v>31891904</v>
      </c>
      <c r="G58" s="51">
        <v>1901691</v>
      </c>
      <c r="H58" s="51">
        <v>0</v>
      </c>
      <c r="I58" s="51">
        <v>1799001</v>
      </c>
      <c r="J58" s="59">
        <v>0</v>
      </c>
      <c r="K58" s="25">
        <v>61200637</v>
      </c>
      <c r="L58" s="25">
        <v>0</v>
      </c>
      <c r="M58" s="25">
        <v>2971736</v>
      </c>
      <c r="N58" s="25">
        <v>34118037</v>
      </c>
      <c r="O58" s="25">
        <v>1226237</v>
      </c>
      <c r="P58" s="51">
        <v>0</v>
      </c>
      <c r="Q58" s="101">
        <v>3511240</v>
      </c>
    </row>
    <row r="59" spans="1:17" ht="15.75" thickBot="1" x14ac:dyDescent="0.3">
      <c r="A59" s="63" t="s">
        <v>34</v>
      </c>
      <c r="B59" s="68">
        <f>+SUM(B43:B58)</f>
        <v>0</v>
      </c>
      <c r="C59" s="69">
        <f t="shared" ref="C59:H59" si="3">+SUM(C43:C58)</f>
        <v>1078850039</v>
      </c>
      <c r="D59" s="70">
        <f t="shared" si="3"/>
        <v>0</v>
      </c>
      <c r="E59" s="71">
        <f>SUM(E43:E58)</f>
        <v>621672400</v>
      </c>
      <c r="F59" s="72">
        <f t="shared" si="3"/>
        <v>1563967007</v>
      </c>
      <c r="G59" s="72">
        <f t="shared" si="3"/>
        <v>173839406</v>
      </c>
      <c r="H59" s="72">
        <f t="shared" si="3"/>
        <v>47920556</v>
      </c>
      <c r="I59" s="73">
        <f t="shared" ref="I59" si="4">+SUM(I43:I58)</f>
        <v>80655479</v>
      </c>
      <c r="J59" s="74">
        <f t="shared" ref="J59:O59" si="5">+SUM(J43:J58)</f>
        <v>0</v>
      </c>
      <c r="K59" s="72">
        <f>SUM(K43:K58)</f>
        <v>739265234</v>
      </c>
      <c r="L59" s="72"/>
      <c r="M59" s="72">
        <f>SUM(M43:M58)</f>
        <v>573374138</v>
      </c>
      <c r="N59" s="72">
        <f t="shared" si="5"/>
        <v>1143078494</v>
      </c>
      <c r="O59" s="72">
        <f t="shared" si="5"/>
        <v>10580388</v>
      </c>
      <c r="P59" s="72">
        <f>+SUM(P43:P58)</f>
        <v>35074290</v>
      </c>
      <c r="Q59" s="73">
        <f t="shared" ref="Q59" si="6">+SUM(Q43:Q58)</f>
        <v>66567628</v>
      </c>
    </row>
    <row r="60" spans="1:17" ht="15.75" thickTop="1" x14ac:dyDescent="0.25"/>
  </sheetData>
  <mergeCells count="8">
    <mergeCell ref="A2:Q2"/>
    <mergeCell ref="A1:Q1"/>
    <mergeCell ref="B3:I3"/>
    <mergeCell ref="B22:I22"/>
    <mergeCell ref="B41:I41"/>
    <mergeCell ref="J3:Q3"/>
    <mergeCell ref="J22:Q22"/>
    <mergeCell ref="J41:Q41"/>
  </mergeCells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sqref="A1:H1"/>
    </sheetView>
  </sheetViews>
  <sheetFormatPr baseColWidth="10" defaultColWidth="11.42578125" defaultRowHeight="15" x14ac:dyDescent="0.25"/>
  <cols>
    <col min="1" max="1" width="38" customWidth="1"/>
    <col min="2" max="2" width="17.140625" customWidth="1"/>
    <col min="3" max="3" width="15.5703125" customWidth="1"/>
    <col min="4" max="4" width="16" customWidth="1"/>
    <col min="5" max="5" width="17.28515625" customWidth="1"/>
    <col min="6" max="6" width="15.85546875" customWidth="1"/>
    <col min="7" max="7" width="17.85546875" bestFit="1" customWidth="1"/>
    <col min="8" max="8" width="17.7109375" customWidth="1"/>
    <col min="21" max="21" width="4.140625" customWidth="1"/>
    <col min="22" max="22" width="18.140625" customWidth="1"/>
  </cols>
  <sheetData>
    <row r="1" spans="1:8" ht="15.75" thickBot="1" x14ac:dyDescent="0.3">
      <c r="A1" s="120" t="s">
        <v>35</v>
      </c>
      <c r="B1" s="121"/>
      <c r="C1" s="121"/>
      <c r="D1" s="121"/>
      <c r="E1" s="121"/>
      <c r="F1" s="121"/>
      <c r="G1" s="121"/>
      <c r="H1" s="122"/>
    </row>
    <row r="2" spans="1:8" ht="15.75" thickBot="1" x14ac:dyDescent="0.3">
      <c r="A2" s="120" t="s">
        <v>61</v>
      </c>
      <c r="B2" s="121"/>
      <c r="C2" s="121"/>
      <c r="D2" s="121"/>
      <c r="E2" s="121"/>
      <c r="F2" s="121"/>
      <c r="G2" s="121"/>
      <c r="H2" s="122"/>
    </row>
    <row r="3" spans="1:8" x14ac:dyDescent="0.25">
      <c r="A3" s="1" t="s">
        <v>11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2" t="s">
        <v>36</v>
      </c>
    </row>
    <row r="4" spans="1:8" x14ac:dyDescent="0.25">
      <c r="A4" s="3" t="s">
        <v>18</v>
      </c>
      <c r="B4" s="4">
        <f>+'Tipo de compensación-Empresa'!B5+'Tipo de compensación-Empresa'!C5+'Tipo de compensación-Empresa'!D5+'Tipo de compensación-Empresa'!E5+'Tipo de compensación-Empresa'!F5+'Tipo de compensación-Empresa'!G5+'Tipo de compensación-Empresa'!H5+'Tipo de compensación-Empresa'!I5</f>
        <v>105573016</v>
      </c>
      <c r="C4" s="4">
        <f>+'Tipo de compensación-Empresa'!J5+'Tipo de compensación-Empresa'!K5+'Tipo de compensación-Empresa'!L5+'Tipo de compensación-Empresa'!M5+'Tipo de compensación-Empresa'!N5+'Tipo de compensación-Empresa'!O5+'Tipo de compensación-Empresa'!P5+'Tipo de compensación-Empresa'!Q5</f>
        <v>80096049</v>
      </c>
      <c r="D4" s="4">
        <f>+'Tipo de compensación-Empresa'!B24+'Tipo de compensación-Empresa'!C24+'Tipo de compensación-Empresa'!D24+'Tipo de compensación-Empresa'!E24+'Tipo de compensación-Empresa'!F24+'Tipo de compensación-Empresa'!G24+'Tipo de compensación-Empresa'!H24+'Tipo de compensación-Empresa'!I24</f>
        <v>114915486</v>
      </c>
      <c r="E4" s="4">
        <f>+'Tipo de compensación-Empresa'!J24+'Tipo de compensación-Empresa'!K24+'Tipo de compensación-Empresa'!L24+'Tipo de compensación-Empresa'!M24+'Tipo de compensación-Empresa'!N24+'Tipo de compensación-Empresa'!O24+'Tipo de compensación-Empresa'!P24+'Tipo de compensación-Empresa'!Q24</f>
        <v>76875944</v>
      </c>
      <c r="F4" s="5">
        <f>+'Tipo de compensación-Empresa'!B43+'Tipo de compensación-Empresa'!C43+'Tipo de compensación-Empresa'!D43+'Tipo de compensación-Empresa'!E43+'Tipo de compensación-Empresa'!F43+'Tipo de compensación-Empresa'!G43+'Tipo de compensación-Empresa'!H43+'Tipo de compensación-Empresa'!I43</f>
        <v>127953075</v>
      </c>
      <c r="G4" s="4">
        <f>+'Tipo de compensación-Empresa'!J43+'Tipo de compensación-Empresa'!K43+'Tipo de compensación-Empresa'!L43+'Tipo de compensación-Empresa'!M43+'Tipo de compensación-Empresa'!N43+'Tipo de compensación-Empresa'!O43+'Tipo de compensación-Empresa'!P43+'Tipo de compensación-Empresa'!Q43</f>
        <v>114295427</v>
      </c>
      <c r="H4" s="6">
        <f>+SUM(B4:G4)</f>
        <v>619708997</v>
      </c>
    </row>
    <row r="5" spans="1:8" x14ac:dyDescent="0.25">
      <c r="A5" s="3" t="s">
        <v>19</v>
      </c>
      <c r="B5" s="4">
        <f>+'Tipo de compensación-Empresa'!B6+'Tipo de compensación-Empresa'!C6+'Tipo de compensación-Empresa'!D6+'Tipo de compensación-Empresa'!E6+'Tipo de compensación-Empresa'!F6+'Tipo de compensación-Empresa'!G6+'Tipo de compensación-Empresa'!H6+'Tipo de compensación-Empresa'!I6</f>
        <v>0</v>
      </c>
      <c r="C5" s="4">
        <f>+'Tipo de compensación-Empresa'!J6+'Tipo de compensación-Empresa'!K6+'Tipo de compensación-Empresa'!L6+'Tipo de compensación-Empresa'!M6+'Tipo de compensación-Empresa'!N6+'Tipo de compensación-Empresa'!O6+'Tipo de compensación-Empresa'!P6+'Tipo de compensación-Empresa'!Q6</f>
        <v>0</v>
      </c>
      <c r="D5" s="4">
        <f>+'Tipo de compensación-Empresa'!B25+'Tipo de compensación-Empresa'!C25+'Tipo de compensación-Empresa'!D25+'Tipo de compensación-Empresa'!E25+'Tipo de compensación-Empresa'!F25+'Tipo de compensación-Empresa'!G25+'Tipo de compensación-Empresa'!H25+'Tipo de compensación-Empresa'!I25</f>
        <v>0</v>
      </c>
      <c r="E5" s="4">
        <f>+'Tipo de compensación-Empresa'!J25+'Tipo de compensación-Empresa'!K25+'Tipo de compensación-Empresa'!L25+'Tipo de compensación-Empresa'!M25+'Tipo de compensación-Empresa'!N25+'Tipo de compensación-Empresa'!O25+'Tipo de compensación-Empresa'!P25+'Tipo de compensación-Empresa'!Q25</f>
        <v>0</v>
      </c>
      <c r="F5" s="5">
        <f>+'Tipo de compensación-Empresa'!B44+'Tipo de compensación-Empresa'!C44+'Tipo de compensación-Empresa'!D44+'Tipo de compensación-Empresa'!E44+'Tipo de compensación-Empresa'!F44+'Tipo de compensación-Empresa'!G44+'Tipo de compensación-Empresa'!H44+'Tipo de compensación-Empresa'!I44</f>
        <v>0</v>
      </c>
      <c r="G5" s="4">
        <f>+'Tipo de compensación-Empresa'!J44+'Tipo de compensación-Empresa'!K44+'Tipo de compensación-Empresa'!L44+'Tipo de compensación-Empresa'!M44+'Tipo de compensación-Empresa'!N44+'Tipo de compensación-Empresa'!O44+'Tipo de compensación-Empresa'!P44+'Tipo de compensación-Empresa'!Q44</f>
        <v>0</v>
      </c>
      <c r="H5" s="6">
        <f t="shared" ref="H5:H19" si="0">+SUM(B5:G5)</f>
        <v>0</v>
      </c>
    </row>
    <row r="6" spans="1:8" x14ac:dyDescent="0.25">
      <c r="A6" s="3" t="s">
        <v>20</v>
      </c>
      <c r="B6" s="4">
        <f>+'Tipo de compensación-Empresa'!B7+'Tipo de compensación-Empresa'!C7+'Tipo de compensación-Empresa'!D7+'Tipo de compensación-Empresa'!E7+'Tipo de compensación-Empresa'!F7+'Tipo de compensación-Empresa'!G7+'Tipo de compensación-Empresa'!H7+'Tipo de compensación-Empresa'!I7</f>
        <v>25716993</v>
      </c>
      <c r="C6" s="4">
        <f>+'Tipo de compensación-Empresa'!J7+'Tipo de compensación-Empresa'!K7+'Tipo de compensación-Empresa'!L7+'Tipo de compensación-Empresa'!M7+'Tipo de compensación-Empresa'!N7+'Tipo de compensación-Empresa'!O7+'Tipo de compensación-Empresa'!P7+'Tipo de compensación-Empresa'!Q7</f>
        <v>27776714</v>
      </c>
      <c r="D6" s="4">
        <f>+'Tipo de compensación-Empresa'!B26+'Tipo de compensación-Empresa'!C26+'Tipo de compensación-Empresa'!D26+'Tipo de compensación-Empresa'!E26+'Tipo de compensación-Empresa'!F26+'Tipo de compensación-Empresa'!G26+'Tipo de compensación-Empresa'!H26+'Tipo de compensación-Empresa'!I26</f>
        <v>24376321</v>
      </c>
      <c r="E6" s="4">
        <f>+'Tipo de compensación-Empresa'!J26+'Tipo de compensación-Empresa'!K26+'Tipo de compensación-Empresa'!L26+'Tipo de compensación-Empresa'!M26+'Tipo de compensación-Empresa'!N26+'Tipo de compensación-Empresa'!O26+'Tipo de compensación-Empresa'!P26+'Tipo de compensación-Empresa'!Q26</f>
        <v>28990869</v>
      </c>
      <c r="F6" s="5">
        <f>+'Tipo de compensación-Empresa'!B45+'Tipo de compensación-Empresa'!C45+'Tipo de compensación-Empresa'!D45+'Tipo de compensación-Empresa'!E45+'Tipo de compensación-Empresa'!F45+'Tipo de compensación-Empresa'!G45+'Tipo de compensación-Empresa'!H45+'Tipo de compensación-Empresa'!I45</f>
        <v>38490286</v>
      </c>
      <c r="G6" s="4">
        <f>+'Tipo de compensación-Empresa'!J45+'Tipo de compensación-Empresa'!K45+'Tipo de compensación-Empresa'!L45+'Tipo de compensación-Empresa'!M45+'Tipo de compensación-Empresa'!N45+'Tipo de compensación-Empresa'!O45+'Tipo de compensación-Empresa'!P45+'Tipo de compensación-Empresa'!Q45</f>
        <v>18266713</v>
      </c>
      <c r="H6" s="6">
        <f t="shared" si="0"/>
        <v>163617896</v>
      </c>
    </row>
    <row r="7" spans="1:8" x14ac:dyDescent="0.25">
      <c r="A7" s="3" t="s">
        <v>21</v>
      </c>
      <c r="B7" s="4">
        <f>+'Tipo de compensación-Empresa'!B8+'Tipo de compensación-Empresa'!C8+'Tipo de compensación-Empresa'!D8+'Tipo de compensación-Empresa'!E8+'Tipo de compensación-Empresa'!F8+'Tipo de compensación-Empresa'!G8+'Tipo de compensación-Empresa'!H8+'Tipo de compensación-Empresa'!I8</f>
        <v>129606353</v>
      </c>
      <c r="C7" s="4">
        <f>+'Tipo de compensación-Empresa'!J8+'Tipo de compensación-Empresa'!K8+'Tipo de compensación-Empresa'!L8+'Tipo de compensación-Empresa'!M8+'Tipo de compensación-Empresa'!N8+'Tipo de compensación-Empresa'!O8+'Tipo de compensación-Empresa'!P8+'Tipo de compensación-Empresa'!Q8</f>
        <v>106588186</v>
      </c>
      <c r="D7" s="4">
        <f>+'Tipo de compensación-Empresa'!B27+'Tipo de compensación-Empresa'!C27+'Tipo de compensación-Empresa'!D27+'Tipo de compensación-Empresa'!E27+'Tipo de compensación-Empresa'!F27+'Tipo de compensación-Empresa'!G27+'Tipo de compensación-Empresa'!H27+'Tipo de compensación-Empresa'!I27</f>
        <v>102998722</v>
      </c>
      <c r="E7" s="4">
        <f>+'Tipo de compensación-Empresa'!J27+'Tipo de compensación-Empresa'!K27+'Tipo de compensación-Empresa'!L27+'Tipo de compensación-Empresa'!M27+'Tipo de compensación-Empresa'!N27+'Tipo de compensación-Empresa'!O27+'Tipo de compensación-Empresa'!P27+'Tipo de compensación-Empresa'!Q27</f>
        <v>100777510</v>
      </c>
      <c r="F7" s="5">
        <f>+'Tipo de compensación-Empresa'!B46+'Tipo de compensación-Empresa'!C46+'Tipo de compensación-Empresa'!D46+'Tipo de compensación-Empresa'!E46+'Tipo de compensación-Empresa'!F46+'Tipo de compensación-Empresa'!G46+'Tipo de compensación-Empresa'!H46+'Tipo de compensación-Empresa'!I46</f>
        <v>200667309</v>
      </c>
      <c r="G7" s="4">
        <f>+'Tipo de compensación-Empresa'!J46+'Tipo de compensación-Empresa'!K46+'Tipo de compensación-Empresa'!L46+'Tipo de compensación-Empresa'!M46+'Tipo de compensación-Empresa'!N46+'Tipo de compensación-Empresa'!O46+'Tipo de compensación-Empresa'!P46+'Tipo de compensación-Empresa'!Q46</f>
        <v>138397548</v>
      </c>
      <c r="H7" s="6">
        <f t="shared" si="0"/>
        <v>779035628</v>
      </c>
    </row>
    <row r="8" spans="1:8" x14ac:dyDescent="0.25">
      <c r="A8" s="3" t="s">
        <v>22</v>
      </c>
      <c r="B8" s="4">
        <f>+'Tipo de compensación-Empresa'!B9+'Tipo de compensación-Empresa'!C9+'Tipo de compensación-Empresa'!D9+'Tipo de compensación-Empresa'!E9+'Tipo de compensación-Empresa'!F9+'Tipo de compensación-Empresa'!G9+'Tipo de compensación-Empresa'!H9+'Tipo de compensación-Empresa'!I9</f>
        <v>195592316</v>
      </c>
      <c r="C8" s="4">
        <f>+'Tipo de compensación-Empresa'!J9+'Tipo de compensación-Empresa'!K9+'Tipo de compensación-Empresa'!L9+'Tipo de compensación-Empresa'!M9+'Tipo de compensación-Empresa'!N9+'Tipo de compensación-Empresa'!O9+'Tipo de compensación-Empresa'!P9+'Tipo de compensación-Empresa'!Q9</f>
        <v>129928156</v>
      </c>
      <c r="D8" s="4">
        <f>+'Tipo de compensación-Empresa'!B28+'Tipo de compensación-Empresa'!C28+'Tipo de compensación-Empresa'!D28+'Tipo de compensación-Empresa'!E28+'Tipo de compensación-Empresa'!F28+'Tipo de compensación-Empresa'!G28+'Tipo de compensación-Empresa'!H28+'Tipo de compensación-Empresa'!I28</f>
        <v>147666569</v>
      </c>
      <c r="E8" s="4">
        <f>+'Tipo de compensación-Empresa'!J28+'Tipo de compensación-Empresa'!K28+'Tipo de compensación-Empresa'!L28+'Tipo de compensación-Empresa'!M28+'Tipo de compensación-Empresa'!N28+'Tipo de compensación-Empresa'!O28+'Tipo de compensación-Empresa'!P28+'Tipo de compensación-Empresa'!Q28</f>
        <v>186740010</v>
      </c>
      <c r="F8" s="5">
        <f>+'Tipo de compensación-Empresa'!B47+'Tipo de compensación-Empresa'!C47+'Tipo de compensación-Empresa'!D47+'Tipo de compensación-Empresa'!E47+'Tipo de compensación-Empresa'!F47+'Tipo de compensación-Empresa'!G47+'Tipo de compensación-Empresa'!H47+'Tipo de compensación-Empresa'!I47</f>
        <v>255495396</v>
      </c>
      <c r="G8" s="4">
        <f>+'Tipo de compensación-Empresa'!J47+'Tipo de compensación-Empresa'!K47+'Tipo de compensación-Empresa'!L47+'Tipo de compensación-Empresa'!M47+'Tipo de compensación-Empresa'!N47+'Tipo de compensación-Empresa'!O47+'Tipo de compensación-Empresa'!P47+'Tipo de compensación-Empresa'!Q47</f>
        <v>136931841</v>
      </c>
      <c r="H8" s="6">
        <f t="shared" si="0"/>
        <v>1052354288</v>
      </c>
    </row>
    <row r="9" spans="1:8" x14ac:dyDescent="0.25">
      <c r="A9" s="3" t="s">
        <v>23</v>
      </c>
      <c r="B9" s="4">
        <f>+'Tipo de compensación-Empresa'!B10+'Tipo de compensación-Empresa'!C10+'Tipo de compensación-Empresa'!D10+'Tipo de compensación-Empresa'!E10+'Tipo de compensación-Empresa'!F10+'Tipo de compensación-Empresa'!G10+'Tipo de compensación-Empresa'!H10+'Tipo de compensación-Empresa'!I10</f>
        <v>1057242616</v>
      </c>
      <c r="C9" s="4">
        <f>+'Tipo de compensación-Empresa'!J10+'Tipo de compensación-Empresa'!K10+'Tipo de compensación-Empresa'!L10+'Tipo de compensación-Empresa'!M10+'Tipo de compensación-Empresa'!N10+'Tipo de compensación-Empresa'!O10+'Tipo de compensación-Empresa'!P10+'Tipo de compensación-Empresa'!Q10</f>
        <v>1021210012</v>
      </c>
      <c r="D9" s="4">
        <f>+'Tipo de compensación-Empresa'!B29+'Tipo de compensación-Empresa'!C29+'Tipo de compensación-Empresa'!D29+'Tipo de compensación-Empresa'!E29+'Tipo de compensación-Empresa'!F29+'Tipo de compensación-Empresa'!G29+'Tipo de compensación-Empresa'!H29+'Tipo de compensación-Empresa'!I29</f>
        <v>662281850</v>
      </c>
      <c r="E9" s="4">
        <f>+'Tipo de compensación-Empresa'!J29+'Tipo de compensación-Empresa'!K29+'Tipo de compensación-Empresa'!L29+'Tipo de compensación-Empresa'!M29+'Tipo de compensación-Empresa'!N29+'Tipo de compensación-Empresa'!O29+'Tipo de compensación-Empresa'!P29+'Tipo de compensación-Empresa'!Q29</f>
        <v>860217146</v>
      </c>
      <c r="F9" s="5">
        <f>+'Tipo de compensación-Empresa'!B48+'Tipo de compensación-Empresa'!C48+'Tipo de compensación-Empresa'!D48+'Tipo de compensación-Empresa'!E48+'Tipo de compensación-Empresa'!F48+'Tipo de compensación-Empresa'!G48+'Tipo de compensación-Empresa'!H48+'Tipo de compensación-Empresa'!I48</f>
        <v>1454917584</v>
      </c>
      <c r="G9" s="4">
        <f>+'Tipo de compensación-Empresa'!J48+'Tipo de compensación-Empresa'!K48+'Tipo de compensación-Empresa'!L48+'Tipo de compensación-Empresa'!M48+'Tipo de compensación-Empresa'!N48+'Tipo de compensación-Empresa'!O48+'Tipo de compensación-Empresa'!P48+'Tipo de compensación-Empresa'!Q48</f>
        <v>690982964</v>
      </c>
      <c r="H9" s="6">
        <f t="shared" si="0"/>
        <v>5746852172</v>
      </c>
    </row>
    <row r="10" spans="1:8" x14ac:dyDescent="0.25">
      <c r="A10" s="3" t="s">
        <v>24</v>
      </c>
      <c r="B10" s="4">
        <f>+'Tipo de compensación-Empresa'!B11+'Tipo de compensación-Empresa'!C11+'Tipo de compensación-Empresa'!D11+'Tipo de compensación-Empresa'!E11+'Tipo de compensación-Empresa'!F11+'Tipo de compensación-Empresa'!G11+'Tipo de compensación-Empresa'!H11+'Tipo de compensación-Empresa'!I11</f>
        <v>324732715</v>
      </c>
      <c r="C10" s="4">
        <f>+'Tipo de compensación-Empresa'!J11+'Tipo de compensación-Empresa'!K11+'Tipo de compensación-Empresa'!L11+'Tipo de compensación-Empresa'!M11+'Tipo de compensación-Empresa'!N11+'Tipo de compensación-Empresa'!O11+'Tipo de compensación-Empresa'!P11+'Tipo de compensación-Empresa'!Q11</f>
        <v>301280496</v>
      </c>
      <c r="D10" s="4">
        <f>+'Tipo de compensación-Empresa'!B30+'Tipo de compensación-Empresa'!C30+'Tipo de compensación-Empresa'!D30+'Tipo de compensación-Empresa'!E30+'Tipo de compensación-Empresa'!F30+'Tipo de compensación-Empresa'!G30+'Tipo de compensación-Empresa'!H30+'Tipo de compensación-Empresa'!I30</f>
        <v>90496380</v>
      </c>
      <c r="E10" s="4">
        <f>+'Tipo de compensación-Empresa'!J30+'Tipo de compensación-Empresa'!K30+'Tipo de compensación-Empresa'!L30+'Tipo de compensación-Empresa'!M30+'Tipo de compensación-Empresa'!N30+'Tipo de compensación-Empresa'!O30+'Tipo de compensación-Empresa'!P30+'Tipo de compensación-Empresa'!Q30</f>
        <v>243683604</v>
      </c>
      <c r="F10" s="5">
        <f>+'Tipo de compensación-Empresa'!B49+'Tipo de compensación-Empresa'!C49+'Tipo de compensación-Empresa'!D49+'Tipo de compensación-Empresa'!E49+'Tipo de compensación-Empresa'!F49+'Tipo de compensación-Empresa'!G49+'Tipo de compensación-Empresa'!H49+'Tipo de compensación-Empresa'!I49</f>
        <v>130071649</v>
      </c>
      <c r="G10" s="4">
        <f>+'Tipo de compensación-Empresa'!J49+'Tipo de compensación-Empresa'!K49+'Tipo de compensación-Empresa'!L49+'Tipo de compensación-Empresa'!M49+'Tipo de compensación-Empresa'!N49+'Tipo de compensación-Empresa'!O49+'Tipo de compensación-Empresa'!P49+'Tipo de compensación-Empresa'!Q49</f>
        <v>98593708</v>
      </c>
      <c r="H10" s="6">
        <f t="shared" si="0"/>
        <v>1188858552</v>
      </c>
    </row>
    <row r="11" spans="1:8" x14ac:dyDescent="0.25">
      <c r="A11" s="3" t="s">
        <v>25</v>
      </c>
      <c r="B11" s="4">
        <f>+'Tipo de compensación-Empresa'!B12+'Tipo de compensación-Empresa'!C12+'Tipo de compensación-Empresa'!D12+'Tipo de compensación-Empresa'!E12+'Tipo de compensación-Empresa'!F12+'Tipo de compensación-Empresa'!G12+'Tipo de compensación-Empresa'!H12+'Tipo de compensación-Empresa'!I12</f>
        <v>51825795</v>
      </c>
      <c r="C11" s="4">
        <f>+'Tipo de compensación-Empresa'!J12+'Tipo de compensación-Empresa'!K12+'Tipo de compensación-Empresa'!L12+'Tipo de compensación-Empresa'!M12+'Tipo de compensación-Empresa'!N12+'Tipo de compensación-Empresa'!O12+'Tipo de compensación-Empresa'!P12+'Tipo de compensación-Empresa'!Q12</f>
        <v>55304140</v>
      </c>
      <c r="D11" s="4">
        <f>+'Tipo de compensación-Empresa'!B31+'Tipo de compensación-Empresa'!C31+'Tipo de compensación-Empresa'!D31+'Tipo de compensación-Empresa'!E31+'Tipo de compensación-Empresa'!F31+'Tipo de compensación-Empresa'!G31+'Tipo de compensación-Empresa'!H31+'Tipo de compensación-Empresa'!I31</f>
        <v>68500882</v>
      </c>
      <c r="E11" s="4">
        <f>+'Tipo de compensación-Empresa'!J31+'Tipo de compensación-Empresa'!K31+'Tipo de compensación-Empresa'!L31+'Tipo de compensación-Empresa'!M31+'Tipo de compensación-Empresa'!N31+'Tipo de compensación-Empresa'!O31+'Tipo de compensación-Empresa'!P31+'Tipo de compensación-Empresa'!Q31</f>
        <v>30379560</v>
      </c>
      <c r="F11" s="5">
        <f>+'Tipo de compensación-Empresa'!B50+'Tipo de compensación-Empresa'!C50+'Tipo de compensación-Empresa'!D50+'Tipo de compensación-Empresa'!E50+'Tipo de compensación-Empresa'!F50+'Tipo de compensación-Empresa'!G50+'Tipo de compensación-Empresa'!H50+'Tipo de compensación-Empresa'!I50</f>
        <v>26679860</v>
      </c>
      <c r="G11" s="4">
        <f>+'Tipo de compensación-Empresa'!J50+'Tipo de compensación-Empresa'!K50+'Tipo de compensación-Empresa'!L50+'Tipo de compensación-Empresa'!M50+'Tipo de compensación-Empresa'!N50+'Tipo de compensación-Empresa'!O50+'Tipo de compensación-Empresa'!P50+'Tipo de compensación-Empresa'!Q50</f>
        <v>41264540</v>
      </c>
      <c r="H11" s="6">
        <f t="shared" si="0"/>
        <v>273954777</v>
      </c>
    </row>
    <row r="12" spans="1:8" x14ac:dyDescent="0.25">
      <c r="A12" s="3" t="s">
        <v>26</v>
      </c>
      <c r="B12" s="4">
        <f>+'Tipo de compensación-Empresa'!B13+'Tipo de compensación-Empresa'!C13+'Tipo de compensación-Empresa'!D13+'Tipo de compensación-Empresa'!E13+'Tipo de compensación-Empresa'!F13+'Tipo de compensación-Empresa'!G13+'Tipo de compensación-Empresa'!H13+'Tipo de compensación-Empresa'!I13</f>
        <v>227850000</v>
      </c>
      <c r="C12" s="4">
        <f>+'Tipo de compensación-Empresa'!J13+'Tipo de compensación-Empresa'!K13+'Tipo de compensación-Empresa'!L13+'Tipo de compensación-Empresa'!M13+'Tipo de compensación-Empresa'!N13+'Tipo de compensación-Empresa'!O13+'Tipo de compensación-Empresa'!P13+'Tipo de compensación-Empresa'!Q13</f>
        <v>215677342</v>
      </c>
      <c r="D12" s="4">
        <f>+'Tipo de compensación-Empresa'!B32+'Tipo de compensación-Empresa'!C32+'Tipo de compensación-Empresa'!D32+'Tipo de compensación-Empresa'!E32+'Tipo de compensación-Empresa'!F32+'Tipo de compensación-Empresa'!G32+'Tipo de compensación-Empresa'!H32+'Tipo de compensación-Empresa'!I32</f>
        <v>145791430</v>
      </c>
      <c r="E12" s="4">
        <f>+'Tipo de compensación-Empresa'!J32+'Tipo de compensación-Empresa'!K32+'Tipo de compensación-Empresa'!L32+'Tipo de compensación-Empresa'!M32+'Tipo de compensación-Empresa'!N32+'Tipo de compensación-Empresa'!O32+'Tipo de compensación-Empresa'!P32+'Tipo de compensación-Empresa'!Q32</f>
        <v>74739281</v>
      </c>
      <c r="F12" s="5">
        <f>+'Tipo de compensación-Empresa'!B51+'Tipo de compensación-Empresa'!C51+'Tipo de compensación-Empresa'!D51+'Tipo de compensación-Empresa'!E51+'Tipo de compensación-Empresa'!F51+'Tipo de compensación-Empresa'!G51+'Tipo de compensación-Empresa'!H51+'Tipo de compensación-Empresa'!I51</f>
        <v>225725198</v>
      </c>
      <c r="G12" s="4">
        <f>+'Tipo de compensación-Empresa'!J51+'Tipo de compensación-Empresa'!K51+'Tipo de compensación-Empresa'!L51+'Tipo de compensación-Empresa'!M51+'Tipo de compensación-Empresa'!N51+'Tipo de compensación-Empresa'!O51+'Tipo de compensación-Empresa'!P51+'Tipo de compensación-Empresa'!Q51</f>
        <v>241500000</v>
      </c>
      <c r="H12" s="6">
        <f t="shared" si="0"/>
        <v>1131283251</v>
      </c>
    </row>
    <row r="13" spans="1:8" x14ac:dyDescent="0.25">
      <c r="A13" s="3" t="s">
        <v>27</v>
      </c>
      <c r="B13" s="4">
        <f>+'Tipo de compensación-Empresa'!B14+'Tipo de compensación-Empresa'!C14+'Tipo de compensación-Empresa'!D14+'Tipo de compensación-Empresa'!E14+'Tipo de compensación-Empresa'!F14+'Tipo de compensación-Empresa'!G14+'Tipo de compensación-Empresa'!H14+'Tipo de compensación-Empresa'!I14</f>
        <v>9769000</v>
      </c>
      <c r="C13" s="4">
        <f>+'Tipo de compensación-Empresa'!J14+'Tipo de compensación-Empresa'!K14+'Tipo de compensación-Empresa'!L14+'Tipo de compensación-Empresa'!M14+'Tipo de compensación-Empresa'!N14+'Tipo de compensación-Empresa'!O14+'Tipo de compensación-Empresa'!P14+'Tipo de compensación-Empresa'!Q14</f>
        <v>170000</v>
      </c>
      <c r="D13" s="4">
        <f>+'Tipo de compensación-Empresa'!B33+'Tipo de compensación-Empresa'!C33+'Tipo de compensación-Empresa'!D33+'Tipo de compensación-Empresa'!E33+'Tipo de compensación-Empresa'!F33+'Tipo de compensación-Empresa'!G33+'Tipo de compensación-Empresa'!H33+'Tipo de compensación-Empresa'!I33</f>
        <v>1925000</v>
      </c>
      <c r="E13" s="4">
        <f>+'Tipo de compensación-Empresa'!J33+'Tipo de compensación-Empresa'!K33+'Tipo de compensación-Empresa'!L33+'Tipo de compensación-Empresa'!M33+'Tipo de compensación-Empresa'!N33+'Tipo de compensación-Empresa'!O33+'Tipo de compensación-Empresa'!P33+'Tipo de compensación-Empresa'!Q33</f>
        <v>337375</v>
      </c>
      <c r="F13" s="5">
        <f>+'Tipo de compensación-Empresa'!B52+'Tipo de compensación-Empresa'!C52+'Tipo de compensación-Empresa'!D52+'Tipo de compensación-Empresa'!E52+'Tipo de compensación-Empresa'!F52+'Tipo de compensación-Empresa'!G52+'Tipo de compensación-Empresa'!H52+'Tipo de compensación-Empresa'!I52</f>
        <v>0</v>
      </c>
      <c r="G13" s="4">
        <f>+'Tipo de compensación-Empresa'!J52+'Tipo de compensación-Empresa'!K52+'Tipo de compensación-Empresa'!L52+'Tipo de compensación-Empresa'!M52+'Tipo de compensación-Empresa'!N52+'Tipo de compensación-Empresa'!O52+'Tipo de compensación-Empresa'!P52+'Tipo de compensación-Empresa'!Q52</f>
        <v>350000</v>
      </c>
      <c r="H13" s="6">
        <f t="shared" si="0"/>
        <v>12551375</v>
      </c>
    </row>
    <row r="14" spans="1:8" x14ac:dyDescent="0.25">
      <c r="A14" s="3" t="s">
        <v>28</v>
      </c>
      <c r="B14" s="4">
        <f>+'Tipo de compensación-Empresa'!B15+'Tipo de compensación-Empresa'!C15+'Tipo de compensación-Empresa'!D15+'Tipo de compensación-Empresa'!E15+'Tipo de compensación-Empresa'!F15+'Tipo de compensación-Empresa'!G15+'Tipo de compensación-Empresa'!H15+'Tipo de compensación-Empresa'!I15</f>
        <v>2822884600</v>
      </c>
      <c r="C14" s="4">
        <f>+'Tipo de compensación-Empresa'!J15+'Tipo de compensación-Empresa'!K15+'Tipo de compensación-Empresa'!L15+'Tipo de compensación-Empresa'!M15+'Tipo de compensación-Empresa'!N15+'Tipo de compensación-Empresa'!O15+'Tipo de compensación-Empresa'!P15+'Tipo de compensación-Empresa'!Q15</f>
        <v>1292246933</v>
      </c>
      <c r="D14" s="4">
        <f>+'Tipo de compensación-Empresa'!B34+'Tipo de compensación-Empresa'!C34+'Tipo de compensación-Empresa'!D34+'Tipo de compensación-Empresa'!E34+'Tipo de compensación-Empresa'!F34+'Tipo de compensación-Empresa'!G34+'Tipo de compensación-Empresa'!H34+'Tipo de compensación-Empresa'!I34</f>
        <v>1135220852</v>
      </c>
      <c r="E14" s="4">
        <f>+'Tipo de compensación-Empresa'!J34+'Tipo de compensación-Empresa'!K34+'Tipo de compensación-Empresa'!L34+'Tipo de compensación-Empresa'!M34+'Tipo de compensación-Empresa'!N34+'Tipo de compensación-Empresa'!O34+'Tipo de compensación-Empresa'!P34+'Tipo de compensación-Empresa'!Q34</f>
        <v>656393066</v>
      </c>
      <c r="F14" s="5">
        <f>+'Tipo de compensación-Empresa'!B53+'Tipo de compensación-Empresa'!C53+'Tipo de compensación-Empresa'!D53+'Tipo de compensación-Empresa'!E53+'Tipo de compensación-Empresa'!F53+'Tipo de compensación-Empresa'!G53+'Tipo de compensación-Empresa'!H53+'Tipo de compensación-Empresa'!I53</f>
        <v>806238452</v>
      </c>
      <c r="G14" s="4">
        <f>+'Tipo de compensación-Empresa'!J53+'Tipo de compensación-Empresa'!K53+'Tipo de compensación-Empresa'!L53+'Tipo de compensación-Empresa'!M53+'Tipo de compensación-Empresa'!N53+'Tipo de compensación-Empresa'!O53+'Tipo de compensación-Empresa'!P53+'Tipo de compensación-Empresa'!Q53</f>
        <v>882949673</v>
      </c>
      <c r="H14" s="6">
        <f t="shared" si="0"/>
        <v>7595933576</v>
      </c>
    </row>
    <row r="15" spans="1:8" x14ac:dyDescent="0.25">
      <c r="A15" s="3" t="s">
        <v>29</v>
      </c>
      <c r="B15" s="4">
        <f>+'Tipo de compensación-Empresa'!B16+'Tipo de compensación-Empresa'!C16+'Tipo de compensación-Empresa'!D16+'Tipo de compensación-Empresa'!E16+'Tipo de compensación-Empresa'!F16+'Tipo de compensación-Empresa'!G16+'Tipo de compensación-Empresa'!H16+'Tipo de compensación-Empresa'!I16</f>
        <v>23146946</v>
      </c>
      <c r="C15" s="4">
        <f>+'Tipo de compensación-Empresa'!J16+'Tipo de compensación-Empresa'!K16+'Tipo de compensación-Empresa'!L16+'Tipo de compensación-Empresa'!M16+'Tipo de compensación-Empresa'!N16+'Tipo de compensación-Empresa'!O16+'Tipo de compensación-Empresa'!P16+'Tipo de compensación-Empresa'!Q16</f>
        <v>25771949</v>
      </c>
      <c r="D15" s="4">
        <f>+'Tipo de compensación-Empresa'!B35+'Tipo de compensación-Empresa'!C35+'Tipo de compensación-Empresa'!D35+'Tipo de compensación-Empresa'!E35+'Tipo de compensación-Empresa'!F35+'Tipo de compensación-Empresa'!G35+'Tipo de compensación-Empresa'!H35+'Tipo de compensación-Empresa'!I35</f>
        <v>55242544</v>
      </c>
      <c r="E15" s="4">
        <f>+'Tipo de compensación-Empresa'!J35+'Tipo de compensación-Empresa'!K35+'Tipo de compensación-Empresa'!L35+'Tipo de compensación-Empresa'!M35+'Tipo de compensación-Empresa'!N35+'Tipo de compensación-Empresa'!O35+'Tipo de compensación-Empresa'!P35+'Tipo de compensación-Empresa'!Q35</f>
        <v>93841900</v>
      </c>
      <c r="F15" s="5">
        <f>+'Tipo de compensación-Empresa'!B54+'Tipo de compensación-Empresa'!C54+'Tipo de compensación-Empresa'!D54+'Tipo de compensación-Empresa'!E54+'Tipo de compensación-Empresa'!F54+'Tipo de compensación-Empresa'!G54+'Tipo de compensación-Empresa'!H54+'Tipo de compensación-Empresa'!I54</f>
        <v>122198047</v>
      </c>
      <c r="G15" s="4">
        <f>+'Tipo de compensación-Empresa'!J54+'Tipo de compensación-Empresa'!K54+'Tipo de compensación-Empresa'!L54+'Tipo de compensación-Empresa'!M54+'Tipo de compensación-Empresa'!N54+'Tipo de compensación-Empresa'!O54+'Tipo de compensación-Empresa'!P54+'Tipo de compensación-Empresa'!Q54</f>
        <v>7859326</v>
      </c>
      <c r="H15" s="6">
        <f t="shared" si="0"/>
        <v>328060712</v>
      </c>
    </row>
    <row r="16" spans="1:8" x14ac:dyDescent="0.25">
      <c r="A16" s="3" t="s">
        <v>30</v>
      </c>
      <c r="B16" s="4">
        <f>+'Tipo de compensación-Empresa'!B17+'Tipo de compensación-Empresa'!C17+'Tipo de compensación-Empresa'!D17+'Tipo de compensación-Empresa'!E17+'Tipo de compensación-Empresa'!F17+'Tipo de compensación-Empresa'!G17+'Tipo de compensación-Empresa'!H17+'Tipo de compensación-Empresa'!I17</f>
        <v>18565017</v>
      </c>
      <c r="C16" s="4">
        <f>+'Tipo de compensación-Empresa'!J17+'Tipo de compensación-Empresa'!K17+'Tipo de compensación-Empresa'!L17+'Tipo de compensación-Empresa'!M17+'Tipo de compensación-Empresa'!N17+'Tipo de compensación-Empresa'!O17+'Tipo de compensación-Empresa'!P17+'Tipo de compensación-Empresa'!Q17</f>
        <v>13279493</v>
      </c>
      <c r="D16" s="4">
        <f>+'Tipo de compensación-Empresa'!B36+'Tipo de compensación-Empresa'!C36+'Tipo de compensación-Empresa'!D36+'Tipo de compensación-Empresa'!E36+'Tipo de compensación-Empresa'!F36+'Tipo de compensación-Empresa'!G36+'Tipo de compensación-Empresa'!H36+'Tipo de compensación-Empresa'!I36</f>
        <v>2695659</v>
      </c>
      <c r="E16" s="4">
        <f>+'Tipo de compensación-Empresa'!J36+'Tipo de compensación-Empresa'!K36+'Tipo de compensación-Empresa'!L36+'Tipo de compensación-Empresa'!M36+'Tipo de compensación-Empresa'!N36+'Tipo de compensación-Empresa'!O36+'Tipo de compensación-Empresa'!P36+'Tipo de compensación-Empresa'!Q36</f>
        <v>325116</v>
      </c>
      <c r="F16" s="5">
        <f>+'Tipo de compensación-Empresa'!B55+'Tipo de compensación-Empresa'!C55+'Tipo de compensación-Empresa'!D55+'Tipo de compensación-Empresa'!E55+'Tipo de compensación-Empresa'!F55+'Tipo de compensación-Empresa'!G55+'Tipo de compensación-Empresa'!H55+'Tipo de compensación-Empresa'!I55</f>
        <v>0</v>
      </c>
      <c r="G16" s="4">
        <f>+'Tipo de compensación-Empresa'!J55+'Tipo de compensación-Empresa'!K55+'Tipo de compensación-Empresa'!L55+'Tipo de compensación-Empresa'!M55+'Tipo de compensación-Empresa'!N55+'Tipo de compensación-Empresa'!O55+'Tipo de compensación-Empresa'!P55+'Tipo de compensación-Empresa'!Q55</f>
        <v>12559000</v>
      </c>
      <c r="H16" s="6">
        <f t="shared" si="0"/>
        <v>47424285</v>
      </c>
    </row>
    <row r="17" spans="1:24" x14ac:dyDescent="0.25">
      <c r="A17" s="3" t="s">
        <v>31</v>
      </c>
      <c r="B17" s="4">
        <f>+'Tipo de compensación-Empresa'!B18+'Tipo de compensación-Empresa'!C18+'Tipo de compensación-Empresa'!D18+'Tipo de compensación-Empresa'!E18+'Tipo de compensación-Empresa'!F18+'Tipo de compensación-Empresa'!G18+'Tipo de compensación-Empresa'!H18+'Tipo de compensación-Empresa'!I18</f>
        <v>6953474</v>
      </c>
      <c r="C17" s="4">
        <f>+'Tipo de compensación-Empresa'!J18+'Tipo de compensación-Empresa'!K18+'Tipo de compensación-Empresa'!L18+'Tipo de compensación-Empresa'!M18+'Tipo de compensación-Empresa'!N18+'Tipo de compensación-Empresa'!O18+'Tipo de compensación-Empresa'!P18+'Tipo de compensación-Empresa'!Q18</f>
        <v>11287958</v>
      </c>
      <c r="D17" s="4">
        <f>+'Tipo de compensación-Empresa'!B37+'Tipo de compensación-Empresa'!C37+'Tipo de compensación-Empresa'!D37+'Tipo de compensación-Empresa'!E37+'Tipo de compensación-Empresa'!F37+'Tipo de compensación-Empresa'!G37+'Tipo de compensación-Empresa'!H37+'Tipo de compensación-Empresa'!I37</f>
        <v>9613922</v>
      </c>
      <c r="E17" s="4">
        <f>+'Tipo de compensación-Empresa'!J37+'Tipo de compensación-Empresa'!K37+'Tipo de compensación-Empresa'!L37+'Tipo de compensación-Empresa'!M37+'Tipo de compensación-Empresa'!N37+'Tipo de compensación-Empresa'!O37+'Tipo de compensación-Empresa'!P37+'Tipo de compensación-Empresa'!Q37</f>
        <v>4772694</v>
      </c>
      <c r="F17" s="5">
        <f>+'Tipo de compensación-Empresa'!B56+'Tipo de compensación-Empresa'!C56+'Tipo de compensación-Empresa'!D56+'Tipo de compensación-Empresa'!E56+'Tipo de compensación-Empresa'!F56+'Tipo de compensación-Empresa'!G56+'Tipo de compensación-Empresa'!H56+'Tipo de compensación-Empresa'!I56</f>
        <v>30236859</v>
      </c>
      <c r="G17" s="4">
        <f>+'Tipo de compensación-Empresa'!J56+'Tipo de compensación-Empresa'!K56+'Tipo de compensación-Empresa'!L56+'Tipo de compensación-Empresa'!M56+'Tipo de compensación-Empresa'!N56+'Tipo de compensación-Empresa'!O56+'Tipo de compensación-Empresa'!P56+'Tipo de compensación-Empresa'!Q56</f>
        <v>4901707</v>
      </c>
      <c r="H17" s="6">
        <f t="shared" si="0"/>
        <v>67766614</v>
      </c>
    </row>
    <row r="18" spans="1:24" x14ac:dyDescent="0.25">
      <c r="A18" s="3" t="s">
        <v>32</v>
      </c>
      <c r="B18" s="4">
        <f>+'Tipo de compensación-Empresa'!B19+'Tipo de compensación-Empresa'!C19+'Tipo de compensación-Empresa'!D19+'Tipo de compensación-Empresa'!E19+'Tipo de compensación-Empresa'!F19+'Tipo de compensación-Empresa'!G19+'Tipo de compensación-Empresa'!H19+'Tipo de compensación-Empresa'!I19</f>
        <v>120728106</v>
      </c>
      <c r="C18" s="4">
        <f>+'Tipo de compensación-Empresa'!J19+'Tipo de compensación-Empresa'!K19+'Tipo de compensación-Empresa'!L19+'Tipo de compensación-Empresa'!M19+'Tipo de compensación-Empresa'!N19+'Tipo de compensación-Empresa'!O19+'Tipo de compensación-Empresa'!P19+'Tipo de compensación-Empresa'!Q19</f>
        <v>101638810</v>
      </c>
      <c r="D18" s="4">
        <f>+'Tipo de compensación-Empresa'!B38+'Tipo de compensación-Empresa'!C38+'Tipo de compensación-Empresa'!D38+'Tipo de compensación-Empresa'!E38+'Tipo de compensación-Empresa'!F38+'Tipo de compensación-Empresa'!G38+'Tipo de compensación-Empresa'!H38+'Tipo de compensación-Empresa'!I38</f>
        <v>105516430</v>
      </c>
      <c r="E18" s="4">
        <f>+'Tipo de compensación-Empresa'!J38+'Tipo de compensación-Empresa'!K38+'Tipo de compensación-Empresa'!L38+'Tipo de compensación-Empresa'!M38+'Tipo de compensación-Empresa'!N38+'Tipo de compensación-Empresa'!O38+'Tipo de compensación-Empresa'!P38+'Tipo de compensación-Empresa'!Q38</f>
        <v>1277020261</v>
      </c>
      <c r="F18" s="5">
        <f>+'Tipo de compensación-Empresa'!B57+'Tipo de compensación-Empresa'!C57+'Tipo de compensación-Empresa'!D57+'Tipo de compensación-Empresa'!E57+'Tipo de compensación-Empresa'!F57+'Tipo de compensación-Empresa'!G57+'Tipo de compensación-Empresa'!H57+'Tipo de compensación-Empresa'!I57</f>
        <v>58771020</v>
      </c>
      <c r="G18" s="4">
        <f>+'Tipo de compensación-Empresa'!J57+'Tipo de compensación-Empresa'!K57+'Tipo de compensación-Empresa'!L57+'Tipo de compensación-Empresa'!M57+'Tipo de compensación-Empresa'!N57+'Tipo de compensación-Empresa'!O57+'Tipo de compensación-Empresa'!P57+'Tipo de compensación-Empresa'!Q57</f>
        <v>76059838</v>
      </c>
      <c r="H18" s="6">
        <f t="shared" si="0"/>
        <v>1739734465</v>
      </c>
    </row>
    <row r="19" spans="1:24" ht="15.75" thickBot="1" x14ac:dyDescent="0.3">
      <c r="A19" s="7" t="s">
        <v>33</v>
      </c>
      <c r="B19" s="81">
        <f>+'Tipo de compensación-Empresa'!B20+'Tipo de compensación-Empresa'!C20+'Tipo de compensación-Empresa'!D20+'Tipo de compensación-Empresa'!E20+'Tipo de compensación-Empresa'!F20+'Tipo de compensación-Empresa'!G20+'Tipo de compensación-Empresa'!H20+'Tipo de compensación-Empresa'!I20</f>
        <v>98447660</v>
      </c>
      <c r="C19" s="81">
        <f>+'Tipo de compensación-Empresa'!J20+'Tipo de compensación-Empresa'!K20+'Tipo de compensación-Empresa'!L20+'Tipo de compensación-Empresa'!M20+'Tipo de compensación-Empresa'!N20+'Tipo de compensación-Empresa'!O20+'Tipo de compensación-Empresa'!P20+'Tipo de compensación-Empresa'!Q20</f>
        <v>75489325</v>
      </c>
      <c r="D19" s="81">
        <f>+'Tipo de compensación-Empresa'!B39+'Tipo de compensación-Empresa'!C39+'Tipo de compensación-Empresa'!D39+'Tipo de compensación-Empresa'!E39+'Tipo de compensación-Empresa'!F39+'Tipo de compensación-Empresa'!G39+'Tipo de compensación-Empresa'!H39+'Tipo de compensación-Empresa'!I39</f>
        <v>204246243</v>
      </c>
      <c r="E19" s="81">
        <f>+'Tipo de compensación-Empresa'!J39+'Tipo de compensación-Empresa'!K39+'Tipo de compensación-Empresa'!L39+'Tipo de compensación-Empresa'!M39+'Tipo de compensación-Empresa'!N39+'Tipo de compensación-Empresa'!O39+'Tipo de compensación-Empresa'!P39+'Tipo de compensación-Empresa'!Q39</f>
        <v>80106921</v>
      </c>
      <c r="F19" s="82">
        <f>+'Tipo de compensación-Empresa'!B58+'Tipo de compensación-Empresa'!C58+'Tipo de compensación-Empresa'!D58+'Tipo de compensación-Empresa'!E58+'Tipo de compensación-Empresa'!F58+'Tipo de compensación-Empresa'!G58+'Tipo de compensación-Empresa'!H58+'Tipo de compensación-Empresa'!I58</f>
        <v>89460152</v>
      </c>
      <c r="G19" s="81">
        <f>+'Tipo de compensación-Empresa'!J58+'Tipo de compensación-Empresa'!K58+'Tipo de compensación-Empresa'!L58+'Tipo de compensación-Empresa'!M58+'Tipo de compensación-Empresa'!N58+'Tipo de compensación-Empresa'!O58+'Tipo de compensación-Empresa'!P58+'Tipo de compensación-Empresa'!Q58</f>
        <v>103027887</v>
      </c>
      <c r="H19" s="83">
        <f t="shared" si="0"/>
        <v>650778188</v>
      </c>
    </row>
    <row r="20" spans="1:24" ht="15.75" thickBot="1" x14ac:dyDescent="0.3">
      <c r="A20" s="8" t="s">
        <v>34</v>
      </c>
      <c r="B20" s="84">
        <f>+SUM(B4:B19)</f>
        <v>5218634607</v>
      </c>
      <c r="C20" s="86">
        <f t="shared" ref="C20:H20" si="1">+SUM(C4:C19)</f>
        <v>3457745563</v>
      </c>
      <c r="D20" s="86">
        <f t="shared" si="1"/>
        <v>2871488290</v>
      </c>
      <c r="E20" s="86">
        <f t="shared" si="1"/>
        <v>3715201257</v>
      </c>
      <c r="F20" s="86">
        <f t="shared" si="1"/>
        <v>3566904887</v>
      </c>
      <c r="G20" s="86">
        <f t="shared" si="1"/>
        <v>2567940172</v>
      </c>
      <c r="H20" s="87">
        <f t="shared" si="1"/>
        <v>21397914776</v>
      </c>
      <c r="I20" s="85"/>
    </row>
    <row r="21" spans="1:24" ht="14.25" customHeight="1" x14ac:dyDescent="0.25"/>
    <row r="22" spans="1:24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x14ac:dyDescent="0.25">
      <c r="E23" s="11"/>
    </row>
    <row r="24" spans="1:24" x14ac:dyDescent="0.25">
      <c r="B24" s="11"/>
      <c r="C24" s="11"/>
      <c r="F24" s="48"/>
      <c r="G24" s="11"/>
    </row>
    <row r="25" spans="1:24" x14ac:dyDescent="0.25">
      <c r="B25" s="11"/>
      <c r="C25" s="11"/>
      <c r="E25" s="11"/>
    </row>
    <row r="26" spans="1:24" x14ac:dyDescent="0.25">
      <c r="A26" s="11"/>
      <c r="B26" s="11"/>
      <c r="C26" s="11"/>
      <c r="E26" s="11"/>
      <c r="G26" s="11"/>
    </row>
    <row r="27" spans="1:24" x14ac:dyDescent="0.25">
      <c r="C27" s="11"/>
      <c r="E27" s="11"/>
      <c r="G27" s="11"/>
    </row>
  </sheetData>
  <mergeCells count="2">
    <mergeCell ref="A1:H1"/>
    <mergeCell ref="A2:H2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zoomScale="90" zoomScaleNormal="90" workbookViewId="0">
      <pane xSplit="1" topLeftCell="B1" activePane="topRight" state="frozen"/>
      <selection pane="topRight" sqref="A1:I1"/>
    </sheetView>
  </sheetViews>
  <sheetFormatPr baseColWidth="10" defaultColWidth="11.42578125" defaultRowHeight="15" x14ac:dyDescent="0.25"/>
  <cols>
    <col min="1" max="1" width="27.5703125" customWidth="1"/>
    <col min="2" max="2" width="16.42578125" customWidth="1"/>
    <col min="3" max="3" width="16.85546875" customWidth="1"/>
    <col min="4" max="4" width="17.85546875" customWidth="1"/>
    <col min="5" max="5" width="17" customWidth="1"/>
    <col min="6" max="6" width="16.140625" customWidth="1"/>
    <col min="7" max="7" width="22.5703125" customWidth="1"/>
    <col min="8" max="9" width="17.140625" customWidth="1"/>
    <col min="10" max="10" width="14.85546875" bestFit="1" customWidth="1"/>
  </cols>
  <sheetData>
    <row r="1" spans="1:10" x14ac:dyDescent="0.25">
      <c r="A1" s="126" t="s">
        <v>37</v>
      </c>
      <c r="B1" s="127"/>
      <c r="C1" s="127"/>
      <c r="D1" s="127"/>
      <c r="E1" s="127"/>
      <c r="F1" s="127"/>
      <c r="G1" s="127"/>
      <c r="H1" s="127"/>
      <c r="I1" s="127"/>
    </row>
    <row r="2" spans="1:10" ht="15.75" thickBot="1" x14ac:dyDescent="0.3">
      <c r="A2" s="128" t="s">
        <v>68</v>
      </c>
      <c r="B2" s="129"/>
      <c r="C2" s="129"/>
      <c r="D2" s="129"/>
      <c r="E2" s="129"/>
      <c r="F2" s="129"/>
      <c r="G2" s="129"/>
      <c r="H2" s="129"/>
      <c r="I2" s="129"/>
    </row>
    <row r="3" spans="1:10" ht="15.75" thickBot="1" x14ac:dyDescent="0.3">
      <c r="A3" s="21" t="s">
        <v>38</v>
      </c>
      <c r="B3" s="22" t="s">
        <v>12</v>
      </c>
      <c r="C3" s="22" t="s">
        <v>13</v>
      </c>
      <c r="D3" s="22" t="s">
        <v>14</v>
      </c>
      <c r="E3" s="94" t="s">
        <v>15</v>
      </c>
      <c r="F3" s="95" t="s">
        <v>48</v>
      </c>
      <c r="G3" s="22" t="s">
        <v>16</v>
      </c>
      <c r="H3" s="95" t="s">
        <v>17</v>
      </c>
      <c r="I3" s="96" t="s">
        <v>52</v>
      </c>
    </row>
    <row r="4" spans="1:10" ht="15.75" thickBot="1" x14ac:dyDescent="0.3">
      <c r="A4" s="27" t="s">
        <v>53</v>
      </c>
      <c r="B4" s="123"/>
      <c r="C4" s="124"/>
      <c r="D4" s="124"/>
      <c r="E4" s="124"/>
      <c r="F4" s="124"/>
      <c r="G4" s="124"/>
      <c r="H4" s="124"/>
      <c r="I4" s="125"/>
      <c r="J4" s="85"/>
    </row>
    <row r="5" spans="1:10" x14ac:dyDescent="0.25">
      <c r="A5" s="23" t="s">
        <v>39</v>
      </c>
      <c r="B5" s="88"/>
      <c r="C5" s="104">
        <v>132370429</v>
      </c>
      <c r="D5" s="104">
        <v>0</v>
      </c>
      <c r="E5" s="104">
        <v>17351472</v>
      </c>
      <c r="F5" s="104">
        <v>295800</v>
      </c>
      <c r="G5" s="104">
        <v>13813532</v>
      </c>
      <c r="H5" s="104">
        <v>25892357</v>
      </c>
      <c r="I5" s="104">
        <v>40686900</v>
      </c>
      <c r="J5" s="20"/>
    </row>
    <row r="6" spans="1:10" x14ac:dyDescent="0.25">
      <c r="A6" s="23" t="s">
        <v>40</v>
      </c>
      <c r="B6" s="24"/>
      <c r="C6" s="105">
        <v>0</v>
      </c>
      <c r="D6" s="105">
        <v>0</v>
      </c>
      <c r="E6" s="105">
        <v>0</v>
      </c>
      <c r="F6" s="105">
        <v>0</v>
      </c>
      <c r="G6" s="105">
        <v>0</v>
      </c>
      <c r="H6" s="105">
        <v>0</v>
      </c>
      <c r="I6" s="105">
        <v>24000</v>
      </c>
      <c r="J6" s="20"/>
    </row>
    <row r="7" spans="1:10" x14ac:dyDescent="0.25">
      <c r="A7" s="23" t="s">
        <v>41</v>
      </c>
      <c r="B7" s="24"/>
      <c r="C7" s="105">
        <v>610309484</v>
      </c>
      <c r="D7" s="105">
        <v>0</v>
      </c>
      <c r="E7" s="105">
        <v>60061020</v>
      </c>
      <c r="F7" s="105">
        <v>4349886</v>
      </c>
      <c r="G7" s="105">
        <v>11151078</v>
      </c>
      <c r="H7" s="105">
        <v>4375000</v>
      </c>
      <c r="I7" s="105">
        <v>928704850</v>
      </c>
      <c r="J7" s="20"/>
    </row>
    <row r="8" spans="1:10" x14ac:dyDescent="0.25">
      <c r="A8" s="23" t="s">
        <v>42</v>
      </c>
      <c r="B8" s="24"/>
      <c r="C8" s="105">
        <v>0</v>
      </c>
      <c r="D8" s="105">
        <v>0</v>
      </c>
      <c r="E8" s="105">
        <v>420264000</v>
      </c>
      <c r="F8" s="105">
        <v>0</v>
      </c>
      <c r="G8" s="105">
        <v>0</v>
      </c>
      <c r="H8" s="105">
        <v>0</v>
      </c>
      <c r="I8" s="105">
        <v>0</v>
      </c>
      <c r="J8" s="20"/>
    </row>
    <row r="9" spans="1:10" x14ac:dyDescent="0.25">
      <c r="A9" s="23" t="s">
        <v>43</v>
      </c>
      <c r="B9" s="24"/>
      <c r="C9" s="105">
        <v>0</v>
      </c>
      <c r="D9" s="105">
        <v>0</v>
      </c>
      <c r="E9" s="105">
        <v>16325400</v>
      </c>
      <c r="F9" s="105">
        <v>5279000</v>
      </c>
      <c r="G9" s="105">
        <v>0</v>
      </c>
      <c r="H9" s="105">
        <v>0</v>
      </c>
      <c r="I9" s="105">
        <v>0</v>
      </c>
      <c r="J9" s="20"/>
    </row>
    <row r="10" spans="1:10" x14ac:dyDescent="0.25">
      <c r="A10" s="23" t="s">
        <v>44</v>
      </c>
      <c r="B10" s="106"/>
      <c r="C10" s="106">
        <v>179697765</v>
      </c>
      <c r="D10" s="105">
        <v>0</v>
      </c>
      <c r="E10" s="106">
        <v>0</v>
      </c>
      <c r="F10" s="106">
        <v>0</v>
      </c>
      <c r="G10" s="106">
        <v>6334967</v>
      </c>
      <c r="H10" s="106">
        <v>0</v>
      </c>
      <c r="I10" s="106">
        <v>0</v>
      </c>
      <c r="J10" s="20"/>
    </row>
    <row r="11" spans="1:10" ht="15.75" thickBot="1" x14ac:dyDescent="0.3">
      <c r="A11" s="26" t="s">
        <v>45</v>
      </c>
      <c r="B11" s="89">
        <f t="shared" ref="B11:H11" si="0">SUM(B5:B10)</f>
        <v>0</v>
      </c>
      <c r="C11" s="89">
        <f t="shared" si="0"/>
        <v>922377678</v>
      </c>
      <c r="D11" s="89">
        <f t="shared" si="0"/>
        <v>0</v>
      </c>
      <c r="E11" s="89">
        <f t="shared" si="0"/>
        <v>514001892</v>
      </c>
      <c r="F11" s="89">
        <f t="shared" si="0"/>
        <v>9924686</v>
      </c>
      <c r="G11" s="89">
        <f t="shared" si="0"/>
        <v>31299577</v>
      </c>
      <c r="H11" s="89">
        <f t="shared" si="0"/>
        <v>30267357</v>
      </c>
      <c r="I11" s="90">
        <f>SUM(I5:I10)</f>
        <v>969415750</v>
      </c>
      <c r="J11" s="20"/>
    </row>
    <row r="12" spans="1:10" ht="15.75" thickBot="1" x14ac:dyDescent="0.3">
      <c r="A12" s="27" t="s">
        <v>54</v>
      </c>
      <c r="B12" s="123"/>
      <c r="C12" s="124"/>
      <c r="D12" s="124"/>
      <c r="E12" s="124"/>
      <c r="F12" s="124"/>
      <c r="G12" s="124"/>
      <c r="H12" s="124"/>
      <c r="I12" s="125"/>
      <c r="J12" s="85"/>
    </row>
    <row r="13" spans="1:10" x14ac:dyDescent="0.25">
      <c r="A13" s="23" t="s">
        <v>39</v>
      </c>
      <c r="B13" s="88"/>
      <c r="C13" s="88">
        <v>84583048</v>
      </c>
      <c r="D13" s="88"/>
      <c r="E13" s="88">
        <v>114205000</v>
      </c>
      <c r="F13" s="88">
        <v>9602607</v>
      </c>
      <c r="G13" s="88">
        <v>84918874</v>
      </c>
      <c r="H13" s="88">
        <v>43843238</v>
      </c>
      <c r="I13" s="88">
        <v>63323054</v>
      </c>
    </row>
    <row r="14" spans="1:10" x14ac:dyDescent="0.25">
      <c r="A14" s="23" t="s">
        <v>40</v>
      </c>
      <c r="B14" s="24"/>
      <c r="C14" s="24"/>
      <c r="D14" s="24"/>
      <c r="E14" s="24"/>
      <c r="F14" s="24"/>
      <c r="G14" s="24"/>
      <c r="H14" s="24">
        <v>358000</v>
      </c>
      <c r="I14" s="24"/>
    </row>
    <row r="15" spans="1:10" x14ac:dyDescent="0.25">
      <c r="A15" s="23" t="s">
        <v>41</v>
      </c>
      <c r="B15" s="24"/>
      <c r="C15" s="24">
        <v>466169829</v>
      </c>
      <c r="D15" s="24"/>
      <c r="E15" s="24">
        <v>22856000</v>
      </c>
      <c r="F15" s="24">
        <v>6653124</v>
      </c>
      <c r="G15" s="24">
        <v>4839564</v>
      </c>
      <c r="H15" s="24">
        <v>23298150</v>
      </c>
      <c r="I15" s="24">
        <v>8676000</v>
      </c>
    </row>
    <row r="16" spans="1:10" x14ac:dyDescent="0.25">
      <c r="A16" s="23" t="s">
        <v>42</v>
      </c>
      <c r="B16" s="24"/>
      <c r="C16" s="24"/>
      <c r="D16" s="24"/>
      <c r="E16" s="24">
        <v>326920000</v>
      </c>
      <c r="F16" s="24"/>
      <c r="G16" s="24"/>
      <c r="H16" s="24"/>
      <c r="I16" s="24"/>
    </row>
    <row r="17" spans="1:10" x14ac:dyDescent="0.25">
      <c r="A17" s="23" t="s">
        <v>43</v>
      </c>
      <c r="B17" s="24"/>
      <c r="C17" s="24"/>
      <c r="D17" s="24"/>
      <c r="E17" s="24">
        <v>14536000</v>
      </c>
      <c r="F17" s="24">
        <v>30964415</v>
      </c>
      <c r="G17" s="24"/>
      <c r="H17" s="24"/>
      <c r="I17" s="24">
        <v>14976877</v>
      </c>
    </row>
    <row r="18" spans="1:10" x14ac:dyDescent="0.25">
      <c r="A18" s="23" t="s">
        <v>44</v>
      </c>
      <c r="B18" s="107"/>
      <c r="C18" s="107">
        <v>138834935</v>
      </c>
      <c r="D18" s="107"/>
      <c r="E18" s="107"/>
      <c r="F18" s="107"/>
      <c r="G18" s="24">
        <v>125301</v>
      </c>
      <c r="H18" s="107"/>
      <c r="I18" s="107"/>
    </row>
    <row r="19" spans="1:10" ht="15.75" thickBot="1" x14ac:dyDescent="0.3">
      <c r="A19" s="26" t="s">
        <v>45</v>
      </c>
      <c r="B19" s="89">
        <f t="shared" ref="B19:I19" si="1">SUM(B13:B18)</f>
        <v>0</v>
      </c>
      <c r="C19" s="89">
        <f t="shared" si="1"/>
        <v>689587812</v>
      </c>
      <c r="D19" s="89">
        <f t="shared" si="1"/>
        <v>0</v>
      </c>
      <c r="E19" s="89">
        <f t="shared" si="1"/>
        <v>478517000</v>
      </c>
      <c r="F19" s="89">
        <f t="shared" si="1"/>
        <v>47220146</v>
      </c>
      <c r="G19" s="89">
        <f t="shared" si="1"/>
        <v>89883739</v>
      </c>
      <c r="H19" s="90">
        <f t="shared" si="1"/>
        <v>67499388</v>
      </c>
      <c r="I19" s="91">
        <f t="shared" si="1"/>
        <v>86975931</v>
      </c>
    </row>
    <row r="20" spans="1:10" ht="15.75" thickBot="1" x14ac:dyDescent="0.3">
      <c r="A20" s="27" t="s">
        <v>55</v>
      </c>
      <c r="B20" s="123"/>
      <c r="C20" s="124"/>
      <c r="D20" s="124"/>
      <c r="E20" s="124"/>
      <c r="F20" s="124"/>
      <c r="G20" s="124"/>
      <c r="H20" s="124"/>
      <c r="I20" s="125"/>
      <c r="J20" s="85"/>
    </row>
    <row r="21" spans="1:10" x14ac:dyDescent="0.25">
      <c r="A21" s="23" t="s">
        <v>39</v>
      </c>
      <c r="B21" s="88"/>
      <c r="C21" s="88">
        <v>147757991</v>
      </c>
      <c r="D21" s="88"/>
      <c r="E21" s="88">
        <v>38702400</v>
      </c>
      <c r="F21" s="88">
        <v>38127397</v>
      </c>
      <c r="G21" s="88">
        <v>34572322</v>
      </c>
      <c r="H21" s="88">
        <v>43843238</v>
      </c>
      <c r="I21" s="88">
        <v>31533478</v>
      </c>
    </row>
    <row r="22" spans="1:10" x14ac:dyDescent="0.25">
      <c r="A22" s="23" t="s">
        <v>40</v>
      </c>
      <c r="B22" s="24"/>
      <c r="C22" s="24"/>
      <c r="D22" s="24"/>
      <c r="E22" s="24"/>
      <c r="F22" s="24"/>
      <c r="G22" s="24"/>
      <c r="H22" s="24">
        <v>30000</v>
      </c>
      <c r="I22" s="24"/>
    </row>
    <row r="23" spans="1:10" x14ac:dyDescent="0.25">
      <c r="A23" s="23" t="s">
        <v>41</v>
      </c>
      <c r="B23" s="24"/>
      <c r="C23" s="24">
        <v>316604704</v>
      </c>
      <c r="D23" s="24"/>
      <c r="E23" s="24">
        <v>199006000</v>
      </c>
      <c r="F23" s="24">
        <v>12236874</v>
      </c>
      <c r="G23" s="24">
        <v>6021373</v>
      </c>
      <c r="H23" s="24">
        <v>5762000</v>
      </c>
      <c r="I23" s="24">
        <v>35478837</v>
      </c>
    </row>
    <row r="24" spans="1:10" x14ac:dyDescent="0.25">
      <c r="A24" s="23" t="s">
        <v>42</v>
      </c>
      <c r="B24" s="24"/>
      <c r="C24" s="24"/>
      <c r="D24" s="24"/>
      <c r="E24" s="24">
        <v>138520000</v>
      </c>
      <c r="F24" s="24"/>
      <c r="G24" s="24"/>
      <c r="H24" s="24">
        <v>737150</v>
      </c>
      <c r="I24" s="24"/>
    </row>
    <row r="25" spans="1:10" x14ac:dyDescent="0.25">
      <c r="A25" s="23" t="s">
        <v>43</v>
      </c>
      <c r="B25" s="24"/>
      <c r="C25" s="24"/>
      <c r="D25" s="24"/>
      <c r="E25" s="24">
        <v>11623500</v>
      </c>
      <c r="F25" s="24">
        <v>4570079</v>
      </c>
      <c r="G25" s="24"/>
      <c r="H25" s="24"/>
      <c r="I25" s="24"/>
    </row>
    <row r="26" spans="1:10" x14ac:dyDescent="0.25">
      <c r="A26" s="23" t="s">
        <v>44</v>
      </c>
      <c r="B26" s="107"/>
      <c r="C26" s="107">
        <v>118495906</v>
      </c>
      <c r="D26" s="107"/>
      <c r="E26" s="107"/>
      <c r="F26" s="24">
        <v>1774466</v>
      </c>
      <c r="G26" s="107"/>
      <c r="H26" s="107"/>
      <c r="I26" s="107"/>
    </row>
    <row r="27" spans="1:10" ht="15.75" thickBot="1" x14ac:dyDescent="0.3">
      <c r="A27" s="26" t="s">
        <v>45</v>
      </c>
      <c r="B27" s="89">
        <f t="shared" ref="B27:I27" si="2">SUM(B21:B26)</f>
        <v>0</v>
      </c>
      <c r="C27" s="89">
        <f t="shared" si="2"/>
        <v>582858601</v>
      </c>
      <c r="D27" s="89">
        <f t="shared" si="2"/>
        <v>0</v>
      </c>
      <c r="E27" s="89">
        <f t="shared" si="2"/>
        <v>387851900</v>
      </c>
      <c r="F27" s="89">
        <f t="shared" si="2"/>
        <v>56708816</v>
      </c>
      <c r="G27" s="89">
        <f t="shared" si="2"/>
        <v>40593695</v>
      </c>
      <c r="H27" s="90">
        <f t="shared" si="2"/>
        <v>50372388</v>
      </c>
      <c r="I27" s="91">
        <f t="shared" si="2"/>
        <v>67012315</v>
      </c>
    </row>
    <row r="28" spans="1:10" ht="15.75" thickBot="1" x14ac:dyDescent="0.3">
      <c r="A28" s="27" t="s">
        <v>56</v>
      </c>
      <c r="B28" s="123"/>
      <c r="C28" s="124"/>
      <c r="D28" s="124"/>
      <c r="E28" s="124"/>
      <c r="F28" s="124"/>
      <c r="G28" s="124"/>
      <c r="H28" s="124"/>
      <c r="I28" s="125"/>
      <c r="J28" s="85"/>
    </row>
    <row r="29" spans="1:10" x14ac:dyDescent="0.25">
      <c r="A29" s="23" t="s">
        <v>39</v>
      </c>
      <c r="B29" s="88"/>
      <c r="C29" s="88">
        <v>118689022</v>
      </c>
      <c r="D29" s="88"/>
      <c r="E29" s="88">
        <v>63890475</v>
      </c>
      <c r="F29" s="88">
        <v>6865136</v>
      </c>
      <c r="G29" s="88">
        <v>91493421</v>
      </c>
      <c r="H29" s="88">
        <v>7702000</v>
      </c>
      <c r="I29" s="88">
        <v>54826743</v>
      </c>
    </row>
    <row r="30" spans="1:10" x14ac:dyDescent="0.25">
      <c r="A30" s="23" t="s">
        <v>40</v>
      </c>
      <c r="B30" s="24"/>
      <c r="C30" s="24"/>
      <c r="D30" s="24"/>
      <c r="E30" s="24"/>
      <c r="F30" s="24"/>
      <c r="G30" s="24"/>
      <c r="H30" s="24"/>
      <c r="I30" s="24"/>
    </row>
    <row r="31" spans="1:10" x14ac:dyDescent="0.25">
      <c r="A31" s="23" t="s">
        <v>41</v>
      </c>
      <c r="B31" s="24"/>
      <c r="C31" s="24">
        <v>738087652</v>
      </c>
      <c r="D31" s="24"/>
      <c r="E31" s="24">
        <v>55440000</v>
      </c>
      <c r="F31" s="24">
        <v>12062140</v>
      </c>
      <c r="G31" s="24">
        <v>32348572</v>
      </c>
      <c r="H31" s="24">
        <v>7989680</v>
      </c>
      <c r="I31" s="24">
        <v>39526647</v>
      </c>
    </row>
    <row r="32" spans="1:10" x14ac:dyDescent="0.25">
      <c r="A32" s="23" t="s">
        <v>42</v>
      </c>
      <c r="B32" s="24"/>
      <c r="C32" s="24"/>
      <c r="D32" s="24"/>
      <c r="E32" s="24">
        <v>96949000</v>
      </c>
      <c r="F32" s="24"/>
      <c r="G32" s="24"/>
      <c r="H32" s="24">
        <v>2514000</v>
      </c>
      <c r="I32" s="24"/>
    </row>
    <row r="33" spans="1:10" x14ac:dyDescent="0.25">
      <c r="A33" s="23" t="s">
        <v>43</v>
      </c>
      <c r="B33" s="24"/>
      <c r="C33" s="24">
        <v>165473695</v>
      </c>
      <c r="D33" s="24"/>
      <c r="E33" s="24">
        <v>4188600</v>
      </c>
      <c r="F33" s="24"/>
      <c r="G33" s="24"/>
      <c r="H33" s="24"/>
      <c r="I33" s="24">
        <v>3959000</v>
      </c>
    </row>
    <row r="34" spans="1:10" x14ac:dyDescent="0.25">
      <c r="A34" s="23" t="s">
        <v>44</v>
      </c>
      <c r="B34" s="107"/>
      <c r="C34" s="107"/>
      <c r="D34" s="107"/>
      <c r="E34" s="107"/>
      <c r="F34" s="107">
        <v>329828</v>
      </c>
      <c r="G34" s="107">
        <v>8690874</v>
      </c>
      <c r="H34" s="107"/>
      <c r="I34" s="107"/>
    </row>
    <row r="35" spans="1:10" ht="15.75" thickBot="1" x14ac:dyDescent="0.3">
      <c r="A35" s="26" t="s">
        <v>45</v>
      </c>
      <c r="B35" s="89">
        <f t="shared" ref="B35:I35" si="3">SUM(B29:B34)</f>
        <v>0</v>
      </c>
      <c r="C35" s="89">
        <f t="shared" si="3"/>
        <v>1022250369</v>
      </c>
      <c r="D35" s="89">
        <f t="shared" si="3"/>
        <v>0</v>
      </c>
      <c r="E35" s="89">
        <f>SUM(E29:E34)</f>
        <v>220468075</v>
      </c>
      <c r="F35" s="89">
        <f t="shared" si="3"/>
        <v>19257104</v>
      </c>
      <c r="G35" s="89">
        <f t="shared" si="3"/>
        <v>132532867</v>
      </c>
      <c r="H35" s="90">
        <f t="shared" si="3"/>
        <v>18205680</v>
      </c>
      <c r="I35" s="91">
        <f t="shared" si="3"/>
        <v>98312390</v>
      </c>
    </row>
    <row r="36" spans="1:10" ht="15.75" thickBot="1" x14ac:dyDescent="0.3">
      <c r="A36" s="27" t="s">
        <v>57</v>
      </c>
      <c r="B36" s="123"/>
      <c r="C36" s="124"/>
      <c r="D36" s="124"/>
      <c r="E36" s="124"/>
      <c r="F36" s="124"/>
      <c r="G36" s="124"/>
      <c r="H36" s="124"/>
      <c r="I36" s="125"/>
      <c r="J36" s="85"/>
    </row>
    <row r="37" spans="1:10" x14ac:dyDescent="0.25">
      <c r="A37" s="23" t="s">
        <v>39</v>
      </c>
      <c r="B37" s="88"/>
      <c r="C37" s="88">
        <v>275894338</v>
      </c>
      <c r="D37" s="88"/>
      <c r="E37" s="88">
        <v>91366000</v>
      </c>
      <c r="F37" s="88">
        <v>8148695</v>
      </c>
      <c r="G37" s="88">
        <v>8987032</v>
      </c>
      <c r="H37" s="88">
        <v>160000</v>
      </c>
      <c r="I37" s="88">
        <v>1511670</v>
      </c>
    </row>
    <row r="38" spans="1:10" x14ac:dyDescent="0.25">
      <c r="A38" s="23" t="s">
        <v>40</v>
      </c>
      <c r="B38" s="24"/>
      <c r="C38" s="24"/>
      <c r="D38" s="24"/>
      <c r="E38" s="24"/>
      <c r="F38" s="24"/>
      <c r="G38" s="24"/>
      <c r="H38" s="24"/>
      <c r="I38" s="24">
        <v>840000</v>
      </c>
    </row>
    <row r="39" spans="1:10" x14ac:dyDescent="0.25">
      <c r="A39" s="23" t="s">
        <v>41</v>
      </c>
      <c r="B39" s="24"/>
      <c r="C39" s="24">
        <v>1076104204</v>
      </c>
      <c r="D39" s="24"/>
      <c r="E39" s="24">
        <v>184515000</v>
      </c>
      <c r="F39" s="24">
        <v>2806397</v>
      </c>
      <c r="G39" s="24">
        <v>33556489</v>
      </c>
      <c r="H39" s="24">
        <v>355110</v>
      </c>
      <c r="I39" s="24">
        <v>56819580</v>
      </c>
    </row>
    <row r="40" spans="1:10" x14ac:dyDescent="0.25">
      <c r="A40" s="23" t="s">
        <v>42</v>
      </c>
      <c r="B40" s="24"/>
      <c r="C40" s="24"/>
      <c r="D40" s="24"/>
      <c r="E40" s="24">
        <v>331950000</v>
      </c>
      <c r="F40" s="24"/>
      <c r="G40" s="24"/>
      <c r="H40" s="24"/>
      <c r="I40" s="24">
        <v>1823228</v>
      </c>
    </row>
    <row r="41" spans="1:10" x14ac:dyDescent="0.25">
      <c r="A41" s="23" t="s">
        <v>43</v>
      </c>
      <c r="B41" s="24"/>
      <c r="C41" s="24"/>
      <c r="D41" s="24"/>
      <c r="E41" s="24">
        <v>13841400</v>
      </c>
      <c r="F41" s="24"/>
      <c r="G41" s="24"/>
      <c r="H41" s="24"/>
      <c r="I41" s="24">
        <v>19661001</v>
      </c>
    </row>
    <row r="42" spans="1:10" x14ac:dyDescent="0.25">
      <c r="A42" s="23" t="s">
        <v>44</v>
      </c>
      <c r="B42" s="107"/>
      <c r="C42" s="24">
        <v>142261735</v>
      </c>
      <c r="D42" s="107"/>
      <c r="E42" s="107"/>
      <c r="F42" s="107"/>
      <c r="G42" s="24">
        <v>1977287</v>
      </c>
      <c r="H42" s="107"/>
      <c r="I42" s="107"/>
    </row>
    <row r="43" spans="1:10" ht="15.75" thickBot="1" x14ac:dyDescent="0.3">
      <c r="A43" s="26" t="s">
        <v>45</v>
      </c>
      <c r="B43" s="89">
        <f t="shared" ref="B43:I43" si="4">SUM(B37:B42)</f>
        <v>0</v>
      </c>
      <c r="C43" s="89">
        <f t="shared" si="4"/>
        <v>1494260277</v>
      </c>
      <c r="D43" s="89">
        <f t="shared" si="4"/>
        <v>0</v>
      </c>
      <c r="E43" s="89">
        <f t="shared" si="4"/>
        <v>621672400</v>
      </c>
      <c r="F43" s="89">
        <f t="shared" si="4"/>
        <v>10955092</v>
      </c>
      <c r="G43" s="89">
        <f t="shared" si="4"/>
        <v>44520808</v>
      </c>
      <c r="H43" s="90">
        <f t="shared" si="4"/>
        <v>515110</v>
      </c>
      <c r="I43" s="92">
        <f t="shared" si="4"/>
        <v>80655479</v>
      </c>
    </row>
    <row r="44" spans="1:10" ht="15.75" thickBot="1" x14ac:dyDescent="0.3">
      <c r="A44" s="27" t="s">
        <v>58</v>
      </c>
      <c r="B44" s="123"/>
      <c r="C44" s="124"/>
      <c r="D44" s="124"/>
      <c r="E44" s="124"/>
      <c r="F44" s="124"/>
      <c r="G44" s="124"/>
      <c r="H44" s="124"/>
      <c r="I44" s="125"/>
      <c r="J44" s="85"/>
    </row>
    <row r="45" spans="1:10" x14ac:dyDescent="0.25">
      <c r="A45" s="23" t="s">
        <v>39</v>
      </c>
      <c r="B45" s="88"/>
      <c r="C45" s="88">
        <v>44452560</v>
      </c>
      <c r="D45" s="88"/>
      <c r="E45" s="88">
        <v>57813000</v>
      </c>
      <c r="F45" s="88">
        <v>12593598</v>
      </c>
      <c r="G45" s="88">
        <v>2834786</v>
      </c>
      <c r="H45" s="88">
        <v>900000</v>
      </c>
      <c r="I45" s="88">
        <v>5832898</v>
      </c>
    </row>
    <row r="46" spans="1:10" x14ac:dyDescent="0.25">
      <c r="A46" s="23" t="s">
        <v>40</v>
      </c>
      <c r="B46" s="24"/>
      <c r="C46" s="24"/>
      <c r="D46" s="24"/>
      <c r="E46" s="24"/>
      <c r="F46" s="24"/>
      <c r="G46" s="24"/>
      <c r="H46" s="24"/>
      <c r="I46" s="24">
        <v>1630940</v>
      </c>
    </row>
    <row r="47" spans="1:10" x14ac:dyDescent="0.25">
      <c r="A47" s="23" t="s">
        <v>41</v>
      </c>
      <c r="B47" s="24"/>
      <c r="C47" s="24">
        <v>549575938</v>
      </c>
      <c r="D47" s="24"/>
      <c r="E47" s="24">
        <v>113220100</v>
      </c>
      <c r="F47" s="24">
        <v>833027</v>
      </c>
      <c r="G47" s="24">
        <v>22209200</v>
      </c>
      <c r="H47" s="24">
        <v>2170000</v>
      </c>
      <c r="I47" s="24">
        <v>53636750</v>
      </c>
    </row>
    <row r="48" spans="1:10" x14ac:dyDescent="0.25">
      <c r="A48" s="23" t="s">
        <v>42</v>
      </c>
      <c r="B48" s="24"/>
      <c r="C48" s="24"/>
      <c r="D48" s="24"/>
      <c r="E48" s="24">
        <v>393932057</v>
      </c>
      <c r="F48" s="24"/>
      <c r="G48" s="24"/>
      <c r="H48" s="24"/>
      <c r="I48" s="24">
        <v>1755800</v>
      </c>
    </row>
    <row r="49" spans="1:9" x14ac:dyDescent="0.25">
      <c r="A49" s="23" t="s">
        <v>43</v>
      </c>
      <c r="B49" s="24"/>
      <c r="C49" s="24"/>
      <c r="D49" s="24"/>
      <c r="E49" s="24">
        <v>8408980</v>
      </c>
      <c r="F49" s="24"/>
      <c r="G49" s="24"/>
      <c r="H49" s="24"/>
      <c r="I49" s="24">
        <v>3711240</v>
      </c>
    </row>
    <row r="50" spans="1:9" x14ac:dyDescent="0.25">
      <c r="A50" s="23" t="s">
        <v>44</v>
      </c>
      <c r="B50" s="107"/>
      <c r="C50" s="24">
        <v>72961102</v>
      </c>
      <c r="D50" s="24"/>
      <c r="E50" s="24"/>
      <c r="F50" s="24"/>
      <c r="G50" s="24">
        <v>4077945</v>
      </c>
      <c r="H50" s="107"/>
      <c r="I50" s="107"/>
    </row>
    <row r="51" spans="1:9" x14ac:dyDescent="0.25">
      <c r="A51" s="26" t="s">
        <v>45</v>
      </c>
      <c r="B51" s="89">
        <f t="shared" ref="B51:I51" si="5">SUM(B45:B50)</f>
        <v>0</v>
      </c>
      <c r="C51" s="89">
        <f t="shared" si="5"/>
        <v>666989600</v>
      </c>
      <c r="D51" s="89">
        <f t="shared" si="5"/>
        <v>0</v>
      </c>
      <c r="E51" s="89">
        <f t="shared" si="5"/>
        <v>573374137</v>
      </c>
      <c r="F51" s="89">
        <f t="shared" si="5"/>
        <v>13426625</v>
      </c>
      <c r="G51" s="89">
        <f t="shared" si="5"/>
        <v>29121931</v>
      </c>
      <c r="H51" s="89">
        <f t="shared" si="5"/>
        <v>3070000</v>
      </c>
      <c r="I51" s="93">
        <f t="shared" si="5"/>
        <v>66567628</v>
      </c>
    </row>
  </sheetData>
  <mergeCells count="8">
    <mergeCell ref="B28:I28"/>
    <mergeCell ref="B36:I36"/>
    <mergeCell ref="B44:I44"/>
    <mergeCell ref="A1:I1"/>
    <mergeCell ref="A2:I2"/>
    <mergeCell ref="B4:I4"/>
    <mergeCell ref="B12:I12"/>
    <mergeCell ref="B20:I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sqref="A1:H1"/>
    </sheetView>
  </sheetViews>
  <sheetFormatPr baseColWidth="10" defaultColWidth="11.42578125" defaultRowHeight="15" x14ac:dyDescent="0.25"/>
  <cols>
    <col min="1" max="1" width="25" customWidth="1"/>
    <col min="2" max="2" width="15" customWidth="1"/>
    <col min="3" max="3" width="16.5703125" customWidth="1"/>
    <col min="4" max="4" width="17.7109375" customWidth="1"/>
    <col min="5" max="5" width="15.42578125" customWidth="1"/>
    <col min="6" max="6" width="16.140625" customWidth="1"/>
    <col min="7" max="7" width="16.28515625" customWidth="1"/>
    <col min="8" max="8" width="19.5703125" customWidth="1"/>
  </cols>
  <sheetData>
    <row r="1" spans="1:8" ht="15.75" thickBot="1" x14ac:dyDescent="0.3">
      <c r="A1" s="133" t="s">
        <v>46</v>
      </c>
      <c r="B1" s="134"/>
      <c r="C1" s="134"/>
      <c r="D1" s="134"/>
      <c r="E1" s="134"/>
      <c r="F1" s="134"/>
      <c r="G1" s="134"/>
      <c r="H1" s="135"/>
    </row>
    <row r="2" spans="1:8" ht="15.75" thickBot="1" x14ac:dyDescent="0.3">
      <c r="A2" s="130" t="s">
        <v>69</v>
      </c>
      <c r="B2" s="131"/>
      <c r="C2" s="131"/>
      <c r="D2" s="131"/>
      <c r="E2" s="131"/>
      <c r="F2" s="131"/>
      <c r="G2" s="131"/>
      <c r="H2" s="132"/>
    </row>
    <row r="3" spans="1:8" x14ac:dyDescent="0.25">
      <c r="A3" s="100" t="s">
        <v>47</v>
      </c>
      <c r="B3" s="98" t="s">
        <v>53</v>
      </c>
      <c r="C3" s="98" t="s">
        <v>54</v>
      </c>
      <c r="D3" s="98" t="s">
        <v>55</v>
      </c>
      <c r="E3" s="98" t="s">
        <v>56</v>
      </c>
      <c r="F3" s="98" t="s">
        <v>57</v>
      </c>
      <c r="G3" s="98" t="s">
        <v>58</v>
      </c>
      <c r="H3" s="97" t="s">
        <v>36</v>
      </c>
    </row>
    <row r="4" spans="1:8" x14ac:dyDescent="0.25">
      <c r="A4" s="15" t="s">
        <v>39</v>
      </c>
      <c r="B4" s="14">
        <f>+'Motivo de afectación-Empresa'!B5+'Motivo de afectación-Empresa'!C5+'Motivo de afectación-Empresa'!D5+'Motivo de afectación-Empresa'!E5+'Motivo de afectación-Empresa'!F5+'Motivo de afectación-Empresa'!G5+'Motivo de afectación-Empresa'!H5+'Motivo de afectación-Empresa'!I5</f>
        <v>230410490</v>
      </c>
      <c r="C4" s="14">
        <f>+'Motivo de afectación-Empresa'!B13+'Motivo de afectación-Empresa'!C13+'Motivo de afectación-Empresa'!D13+'Motivo de afectación-Empresa'!E13+'Motivo de afectación-Empresa'!F13+'Motivo de afectación-Empresa'!G13+'Motivo de afectación-Empresa'!H13+'Motivo de afectación-Empresa'!I13</f>
        <v>400475821</v>
      </c>
      <c r="D4" s="14">
        <f>+'Motivo de afectación-Empresa'!B21+'Motivo de afectación-Empresa'!C21+'Motivo de afectación-Empresa'!D21+'Motivo de afectación-Empresa'!E21+'Motivo de afectación-Empresa'!F21+'Motivo de afectación-Empresa'!G21+'Motivo de afectación-Empresa'!H21+'Motivo de afectación-Empresa'!I21</f>
        <v>334536826</v>
      </c>
      <c r="E4" s="14">
        <f>+'Motivo de afectación-Empresa'!B29+'Motivo de afectación-Empresa'!C29+'Motivo de afectación-Empresa'!D29+'Motivo de afectación-Empresa'!E29+'Motivo de afectación-Empresa'!F29+'Motivo de afectación-Empresa'!G29+'Motivo de afectación-Empresa'!H29+'Motivo de afectación-Empresa'!I29</f>
        <v>343466797</v>
      </c>
      <c r="F4" s="14">
        <f>+'Motivo de afectación-Empresa'!B37+'Motivo de afectación-Empresa'!C37+'Motivo de afectación-Empresa'!D37+'Motivo de afectación-Empresa'!E37+'Motivo de afectación-Empresa'!F37+'Motivo de afectación-Empresa'!G37+'Motivo de afectación-Empresa'!H37+'Motivo de afectación-Empresa'!I37</f>
        <v>386067735</v>
      </c>
      <c r="G4" s="52">
        <f>+'Motivo de afectación-Empresa'!B45+'Motivo de afectación-Empresa'!C45+'Motivo de afectación-Empresa'!D45+'Motivo de afectación-Empresa'!E45+'Motivo de afectación-Empresa'!F45+'Motivo de afectación-Empresa'!G45+'Motivo de afectación-Empresa'!H45+'Motivo de afectación-Empresa'!I45</f>
        <v>124426842</v>
      </c>
      <c r="H4" s="108">
        <f>SUM(B4:G4)</f>
        <v>1819384511</v>
      </c>
    </row>
    <row r="5" spans="1:8" x14ac:dyDescent="0.25">
      <c r="A5" s="15" t="s">
        <v>40</v>
      </c>
      <c r="B5" s="14">
        <f>+'Motivo de afectación-Empresa'!B6+'Motivo de afectación-Empresa'!C6+'Motivo de afectación-Empresa'!D6+'Motivo de afectación-Empresa'!E6+'Motivo de afectación-Empresa'!F6+'Motivo de afectación-Empresa'!G6+'Motivo de afectación-Empresa'!H6+'Motivo de afectación-Empresa'!I6</f>
        <v>24000</v>
      </c>
      <c r="C5" s="14">
        <f>+'Motivo de afectación-Empresa'!B14+'Motivo de afectación-Empresa'!C14+'Motivo de afectación-Empresa'!D14+'Motivo de afectación-Empresa'!E14+'Motivo de afectación-Empresa'!F14+'Motivo de afectación-Empresa'!G14+'Motivo de afectación-Empresa'!H14+'Motivo de afectación-Empresa'!I14</f>
        <v>358000</v>
      </c>
      <c r="D5" s="14">
        <f>+'Motivo de afectación-Empresa'!B22+'Motivo de afectación-Empresa'!C22+'Motivo de afectación-Empresa'!D22+'Motivo de afectación-Empresa'!E22+'Motivo de afectación-Empresa'!F22+'Motivo de afectación-Empresa'!G22+'Motivo de afectación-Empresa'!H22+'Motivo de afectación-Empresa'!I22</f>
        <v>30000</v>
      </c>
      <c r="E5" s="14">
        <f>+'Motivo de afectación-Empresa'!B30+'Motivo de afectación-Empresa'!C30+'Motivo de afectación-Empresa'!D30+'Motivo de afectación-Empresa'!E30+'Motivo de afectación-Empresa'!F30+'Motivo de afectación-Empresa'!G30+'Motivo de afectación-Empresa'!H30+'Motivo de afectación-Empresa'!I30</f>
        <v>0</v>
      </c>
      <c r="F5" s="14">
        <f>+'Motivo de afectación-Empresa'!B38+'Motivo de afectación-Empresa'!C38+'Motivo de afectación-Empresa'!D38+'Motivo de afectación-Empresa'!E38+'Motivo de afectación-Empresa'!F38+'Motivo de afectación-Empresa'!G38+'Motivo de afectación-Empresa'!H38+'Motivo de afectación-Empresa'!I38</f>
        <v>840000</v>
      </c>
      <c r="G5" s="52">
        <f>+'Motivo de afectación-Empresa'!B46+'Motivo de afectación-Empresa'!C46+'Motivo de afectación-Empresa'!D46+'Motivo de afectación-Empresa'!E46+'Motivo de afectación-Empresa'!F46+'Motivo de afectación-Empresa'!G46+'Motivo de afectación-Empresa'!H46+'Motivo de afectación-Empresa'!I46</f>
        <v>1630940</v>
      </c>
      <c r="H5" s="108">
        <f t="shared" ref="H5:H8" si="0">SUM(B5:G5)</f>
        <v>2882940</v>
      </c>
    </row>
    <row r="6" spans="1:8" x14ac:dyDescent="0.25">
      <c r="A6" s="15" t="s">
        <v>41</v>
      </c>
      <c r="B6" s="14">
        <f>+'Motivo de afectación-Empresa'!B7+'Motivo de afectación-Empresa'!C7+'Motivo de afectación-Empresa'!D7+'Motivo de afectación-Empresa'!E7+'Motivo de afectación-Empresa'!F7+'Motivo de afectación-Empresa'!G7+'Motivo de afectación-Empresa'!H7+'Motivo de afectación-Empresa'!I7</f>
        <v>1618951318</v>
      </c>
      <c r="C6" s="14">
        <f>+'Motivo de afectación-Empresa'!B15+'Motivo de afectación-Empresa'!C15+'Motivo de afectación-Empresa'!D15+'Motivo de afectación-Empresa'!E15+'Motivo de afectación-Empresa'!F15+'Motivo de afectación-Empresa'!G15+'Motivo de afectación-Empresa'!H15+'Motivo de afectación-Empresa'!I15</f>
        <v>532492667</v>
      </c>
      <c r="D6" s="14">
        <f>+'Motivo de afectación-Empresa'!B23+'Motivo de afectación-Empresa'!C23+'Motivo de afectación-Empresa'!D23+'Motivo de afectación-Empresa'!E23+'Motivo de afectación-Empresa'!F23+'Motivo de afectación-Empresa'!G23+'Motivo de afectación-Empresa'!H23+'Motivo de afectación-Empresa'!I23</f>
        <v>575109788</v>
      </c>
      <c r="E6" s="14">
        <f>+'Motivo de afectación-Empresa'!B31+'Motivo de afectación-Empresa'!C31+'Motivo de afectación-Empresa'!D31+'Motivo de afectación-Empresa'!E31+'Motivo de afectación-Empresa'!F31+'Motivo de afectación-Empresa'!G31+'Motivo de afectación-Empresa'!H31+'Motivo de afectación-Empresa'!I31</f>
        <v>885454691</v>
      </c>
      <c r="F6" s="14">
        <f>+'Motivo de afectación-Empresa'!B39+'Motivo de afectación-Empresa'!C39+'Motivo de afectación-Empresa'!D39+'Motivo de afectación-Empresa'!E39+'Motivo de afectación-Empresa'!F39+'Motivo de afectación-Empresa'!G39+'Motivo de afectación-Empresa'!H39+'Motivo de afectación-Empresa'!I39</f>
        <v>1354156780</v>
      </c>
      <c r="G6" s="52">
        <f>+'Motivo de afectación-Empresa'!B47+'Motivo de afectación-Empresa'!C47+'Motivo de afectación-Empresa'!D47+'Motivo de afectación-Empresa'!E47+'Motivo de afectación-Empresa'!F47+'Motivo de afectación-Empresa'!G47+'Motivo de afectación-Empresa'!H47+'Motivo de afectación-Empresa'!I47</f>
        <v>741645015</v>
      </c>
      <c r="H6" s="108">
        <f t="shared" si="0"/>
        <v>5707810259</v>
      </c>
    </row>
    <row r="7" spans="1:8" x14ac:dyDescent="0.25">
      <c r="A7" s="15" t="s">
        <v>42</v>
      </c>
      <c r="B7" s="14">
        <f>+'Motivo de afectación-Empresa'!B8+'Motivo de afectación-Empresa'!C8+'Motivo de afectación-Empresa'!D8+'Motivo de afectación-Empresa'!E8+'Motivo de afectación-Empresa'!F8+'Motivo de afectación-Empresa'!G8+'Motivo de afectación-Empresa'!H8+'Motivo de afectación-Empresa'!I8</f>
        <v>420264000</v>
      </c>
      <c r="C7" s="14">
        <f>+'Motivo de afectación-Empresa'!B16+'Motivo de afectación-Empresa'!C16+'Motivo de afectación-Empresa'!D16+'Motivo de afectación-Empresa'!E16+'Motivo de afectación-Empresa'!F16+'Motivo de afectación-Empresa'!G16+'Motivo de afectación-Empresa'!H16+'Motivo de afectación-Empresa'!I16</f>
        <v>326920000</v>
      </c>
      <c r="D7" s="14">
        <f>+'Motivo de afectación-Empresa'!B24+'Motivo de afectación-Empresa'!C24+'Motivo de afectación-Empresa'!D24+'Motivo de afectación-Empresa'!E24+'Motivo de afectación-Empresa'!F24+'Motivo de afectación-Empresa'!G24+'Motivo de afectación-Empresa'!H24+'Motivo de afectación-Empresa'!I24</f>
        <v>139257150</v>
      </c>
      <c r="E7" s="14">
        <f>+'Motivo de afectación-Empresa'!B32+'Motivo de afectación-Empresa'!C32+'Motivo de afectación-Empresa'!D32+'Motivo de afectación-Empresa'!E32+'Motivo de afectación-Empresa'!F32+'Motivo de afectación-Empresa'!G32+'Motivo de afectación-Empresa'!H32+'Motivo de afectación-Empresa'!I32</f>
        <v>99463000</v>
      </c>
      <c r="F7" s="14">
        <f>+'Motivo de afectación-Empresa'!B40+'Motivo de afectación-Empresa'!C40+'Motivo de afectación-Empresa'!D40+'Motivo de afectación-Empresa'!E40+'Motivo de afectación-Empresa'!F40+'Motivo de afectación-Empresa'!G40+'Motivo de afectación-Empresa'!H40+'Motivo de afectación-Empresa'!I40</f>
        <v>333773228</v>
      </c>
      <c r="G7" s="52">
        <f>+'Motivo de afectación-Empresa'!B48+'Motivo de afectación-Empresa'!C48+'Motivo de afectación-Empresa'!D48+'Motivo de afectación-Empresa'!E48+'Motivo de afectación-Empresa'!F48+'Motivo de afectación-Empresa'!G48+'Motivo de afectación-Empresa'!H48+'Motivo de afectación-Empresa'!I48</f>
        <v>395687857</v>
      </c>
      <c r="H7" s="108">
        <f t="shared" si="0"/>
        <v>1715365235</v>
      </c>
    </row>
    <row r="8" spans="1:8" x14ac:dyDescent="0.25">
      <c r="A8" s="15" t="s">
        <v>43</v>
      </c>
      <c r="B8" s="14">
        <f>+'Motivo de afectación-Empresa'!B9+'Motivo de afectación-Empresa'!C9+'Motivo de afectación-Empresa'!D9+'Motivo de afectación-Empresa'!E9+'Motivo de afectación-Empresa'!F9+'Motivo de afectación-Empresa'!G9+'Motivo de afectación-Empresa'!H9+'Motivo de afectación-Empresa'!I9</f>
        <v>21604400</v>
      </c>
      <c r="C8" s="14">
        <f>+'Motivo de afectación-Empresa'!B17+'Motivo de afectación-Empresa'!C17+'Motivo de afectación-Empresa'!D17+'Motivo de afectación-Empresa'!E17+'Motivo de afectación-Empresa'!F17+'Motivo de afectación-Empresa'!G17+'Motivo de afectación-Empresa'!H17+'Motivo de afectación-Empresa'!I17</f>
        <v>60477292</v>
      </c>
      <c r="D8" s="14">
        <f>+'Motivo de afectación-Empresa'!B25+'Motivo de afectación-Empresa'!C25+'Motivo de afectación-Empresa'!D25+'Motivo de afectación-Empresa'!E25+'Motivo de afectación-Empresa'!F25+'Motivo de afectación-Empresa'!G25+'Motivo de afectación-Empresa'!H25+'Motivo de afectación-Empresa'!I25</f>
        <v>16193579</v>
      </c>
      <c r="E8" s="14">
        <f>+'Motivo de afectación-Empresa'!B33+'Motivo de afectación-Empresa'!C33+'Motivo de afectación-Empresa'!D33+'Motivo de afectación-Empresa'!E33+'Motivo de afectación-Empresa'!F33+'Motivo de afectación-Empresa'!G33+'Motivo de afectación-Empresa'!H33+'Motivo de afectación-Empresa'!I33</f>
        <v>173621295</v>
      </c>
      <c r="F8" s="14">
        <f>+'Motivo de afectación-Empresa'!B41+'Motivo de afectación-Empresa'!C41+'Motivo de afectación-Empresa'!D41+'Motivo de afectación-Empresa'!E41+'Motivo de afectación-Empresa'!F41+'Motivo de afectación-Empresa'!G41+'Motivo de afectación-Empresa'!H41+'Motivo de afectación-Empresa'!I41</f>
        <v>33502401</v>
      </c>
      <c r="G8" s="52">
        <f>+'Motivo de afectación-Empresa'!B49+'Motivo de afectación-Empresa'!C49+'Motivo de afectación-Empresa'!D49+'Motivo de afectación-Empresa'!E49+'Motivo de afectación-Empresa'!F49+'Motivo de afectación-Empresa'!G49+'Motivo de afectación-Empresa'!H49+'Motivo de afectación-Empresa'!I49</f>
        <v>12120220</v>
      </c>
      <c r="H8" s="108">
        <f t="shared" si="0"/>
        <v>317519187</v>
      </c>
    </row>
    <row r="9" spans="1:8" ht="15.75" thickBot="1" x14ac:dyDescent="0.3">
      <c r="A9" s="16" t="s">
        <v>44</v>
      </c>
      <c r="B9" s="14">
        <f>+'Motivo de afectación-Empresa'!B10+'Motivo de afectación-Empresa'!C10+'Motivo de afectación-Empresa'!D10+'Motivo de afectación-Empresa'!E10+'Motivo de afectación-Empresa'!F10+'Motivo de afectación-Empresa'!G10+'Motivo de afectación-Empresa'!H10+'Motivo de afectación-Empresa'!I10</f>
        <v>186032732</v>
      </c>
      <c r="C9" s="14">
        <f>+'Motivo de afectación-Empresa'!B18+'Motivo de afectación-Empresa'!C18+'Motivo de afectación-Empresa'!D18+'Motivo de afectación-Empresa'!E18+'Motivo de afectación-Empresa'!F18+'Motivo de afectación-Empresa'!G18+'Motivo de afectación-Empresa'!H18+'Motivo de afectación-Empresa'!I18</f>
        <v>138960236</v>
      </c>
      <c r="D9" s="14">
        <f>+'Motivo de afectación-Empresa'!B26+'Motivo de afectación-Empresa'!C26+'Motivo de afectación-Empresa'!D26+'Motivo de afectación-Empresa'!E26+'Motivo de afectación-Empresa'!F26+'Motivo de afectación-Empresa'!G26+'Motivo de afectación-Empresa'!H26+'Motivo de afectación-Empresa'!I26</f>
        <v>120270372</v>
      </c>
      <c r="E9" s="14">
        <f>+'Motivo de afectación-Empresa'!B34+'Motivo de afectación-Empresa'!C34+'Motivo de afectación-Empresa'!D34+'Motivo de afectación-Empresa'!E34+'Motivo de afectación-Empresa'!F34+'Motivo de afectación-Empresa'!G34+'Motivo de afectación-Empresa'!H34+'Motivo de afectación-Empresa'!I34</f>
        <v>9020702</v>
      </c>
      <c r="F9" s="14">
        <f>+'Motivo de afectación-Empresa'!B42+'Motivo de afectación-Empresa'!C42+'Motivo de afectación-Empresa'!D42+'Motivo de afectación-Empresa'!E42+'Motivo de afectación-Empresa'!F42+'Motivo de afectación-Empresa'!G42+'Motivo de afectación-Empresa'!H42+'Motivo de afectación-Empresa'!I42</f>
        <v>144239022</v>
      </c>
      <c r="G9" s="52">
        <f>+'Motivo de afectación-Empresa'!B50+'Motivo de afectación-Empresa'!C50+'Motivo de afectación-Empresa'!D50+'Motivo de afectación-Empresa'!E50+'Motivo de afectación-Empresa'!F50+'Motivo de afectación-Empresa'!G50+'Motivo de afectación-Empresa'!H50+'Motivo de afectación-Empresa'!I50</f>
        <v>77039047</v>
      </c>
      <c r="H9" s="108">
        <f>SUM(B9:G9)</f>
        <v>675562111</v>
      </c>
    </row>
    <row r="10" spans="1:8" ht="15.75" thickBot="1" x14ac:dyDescent="0.3">
      <c r="A10" s="17" t="s">
        <v>45</v>
      </c>
      <c r="B10" s="18">
        <f>+SUM(B4:B9)</f>
        <v>2477286940</v>
      </c>
      <c r="C10" s="18">
        <f t="shared" ref="C10:G10" si="1">+SUM(C4:C9)</f>
        <v>1459684016</v>
      </c>
      <c r="D10" s="18">
        <f t="shared" si="1"/>
        <v>1185397715</v>
      </c>
      <c r="E10" s="18">
        <f>+SUM(E4:E9)</f>
        <v>1511026485</v>
      </c>
      <c r="F10" s="18">
        <f t="shared" si="1"/>
        <v>2252579166</v>
      </c>
      <c r="G10" s="99">
        <f t="shared" si="1"/>
        <v>1352549921</v>
      </c>
      <c r="H10" s="109">
        <f>+SUM(H4:H9)</f>
        <v>10238524243</v>
      </c>
    </row>
    <row r="13" spans="1:8" x14ac:dyDescent="0.25">
      <c r="D13" s="19"/>
      <c r="E13" s="49"/>
      <c r="F13" s="19"/>
      <c r="G13" s="19"/>
    </row>
    <row r="14" spans="1:8" x14ac:dyDescent="0.25">
      <c r="D14" s="19"/>
    </row>
    <row r="17" spans="4:6" x14ac:dyDescent="0.25">
      <c r="D17" s="19"/>
      <c r="E17" s="20"/>
      <c r="F17" s="19"/>
    </row>
    <row r="18" spans="4:6" x14ac:dyDescent="0.25">
      <c r="D18" s="19"/>
      <c r="E18" s="20"/>
      <c r="F18" s="19"/>
    </row>
    <row r="19" spans="4:6" x14ac:dyDescent="0.25">
      <c r="D19" s="19"/>
      <c r="E19" s="20"/>
      <c r="F19" s="19"/>
    </row>
    <row r="20" spans="4:6" x14ac:dyDescent="0.25">
      <c r="D20" s="19"/>
      <c r="E20" s="20"/>
      <c r="F20" s="19"/>
    </row>
  </sheetData>
  <mergeCells count="2">
    <mergeCell ref="A2:H2"/>
    <mergeCell ref="A1:H1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01C4236B2E41B0C918D03D2B5741" ma:contentTypeVersion="3" ma:contentTypeDescription="Crear nuevo documento." ma:contentTypeScope="" ma:versionID="765a21c01347dcb38e902429c6792a90">
  <xsd:schema xmlns:xsd="http://www.w3.org/2001/XMLSchema" xmlns:xs="http://www.w3.org/2001/XMLSchema" xmlns:p="http://schemas.microsoft.com/office/2006/metadata/properties" xmlns:ns2="cdb7554b-68df-47ea-b918-b109b809b1d5" targetNamespace="http://schemas.microsoft.com/office/2006/metadata/properties" ma:root="true" ma:fieldsID="9707383194d6bef93681ea5033e46a7e" ns2:_="">
    <xsd:import namespace="cdb7554b-68df-47ea-b918-b109b809b1d5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554b-68df-47ea-b918-b109b809b1d5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db7554b-68df-47ea-b918-b109b809b1d5">/Style%20Library/Images/xls.svg</Formato>
    <Filtro xmlns="cdb7554b-68df-47ea-b918-b109b809b1d5">2022</Filtro>
    <Orden xmlns="cdb7554b-68df-47ea-b918-b109b809b1d5">20</Orden>
  </documentManagement>
</p:properties>
</file>

<file path=customXml/itemProps1.xml><?xml version="1.0" encoding="utf-8"?>
<ds:datastoreItem xmlns:ds="http://schemas.openxmlformats.org/officeDocument/2006/customXml" ds:itemID="{9156C770-1E2F-4753-9C7B-82169ECEEBB6}"/>
</file>

<file path=customXml/itemProps2.xml><?xml version="1.0" encoding="utf-8"?>
<ds:datastoreItem xmlns:ds="http://schemas.openxmlformats.org/officeDocument/2006/customXml" ds:itemID="{3B91A8CD-CDE1-48FD-BAB7-809132F2CF4A}"/>
</file>

<file path=customXml/itemProps3.xml><?xml version="1.0" encoding="utf-8"?>
<ds:datastoreItem xmlns:ds="http://schemas.openxmlformats.org/officeDocument/2006/customXml" ds:itemID="{53F513D6-03CB-4986-98CA-91B5B3DF4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compensación-Empresa</vt:lpstr>
      <vt:lpstr>Tipo de compensación-Agrupado</vt:lpstr>
      <vt:lpstr>Motivo de afectación-Empresa</vt:lpstr>
      <vt:lpstr>Motivo de afectación-Agrupado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Y OTROS PAGOS AL USUARIO ACUMULADO II SEMESTRE 2022</dc:title>
  <dc:subject/>
  <dc:creator>Jesika Soto Rodriguez</dc:creator>
  <cp:keywords/>
  <dc:description/>
  <cp:lastModifiedBy>Juan David Dominguez Arrieta</cp:lastModifiedBy>
  <cp:revision/>
  <dcterms:created xsi:type="dcterms:W3CDTF">2020-02-18T16:42:07Z</dcterms:created>
  <dcterms:modified xsi:type="dcterms:W3CDTF">2023-12-20T19:59:46Z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0x01010062B301C4236B2E41B0C918D03D2B5741</vt:lpwstr>
  </property>
</Properties>
</file>